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17205" windowHeight="10680"/>
  </bookViews>
  <sheets>
    <sheet name="Drafting" sheetId="13" r:id="rId1"/>
    <sheet name="Advising Sheet" sheetId="17" r:id="rId2"/>
    <sheet name="Selection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7" l="1"/>
  <c r="C17" i="17"/>
  <c r="C16" i="17"/>
  <c r="C15" i="17"/>
  <c r="C11" i="17"/>
  <c r="C13" i="17"/>
  <c r="O30" i="17" l="1"/>
  <c r="G11" i="17" l="1"/>
  <c r="H25" i="17"/>
  <c r="G13" i="17"/>
  <c r="G10" i="17"/>
  <c r="C4" i="17" l="1"/>
  <c r="G4" i="17"/>
  <c r="C14" i="17" l="1"/>
  <c r="G18" i="17" l="1"/>
  <c r="G25" i="17" l="1"/>
  <c r="G24" i="17"/>
  <c r="G23" i="17"/>
  <c r="G22" i="17"/>
  <c r="G21" i="17"/>
  <c r="G20" i="17"/>
  <c r="G19" i="17"/>
  <c r="G17" i="17"/>
  <c r="G16" i="17"/>
  <c r="G15" i="17"/>
  <c r="G14" i="17"/>
  <c r="G12" i="17"/>
  <c r="G7" i="17"/>
  <c r="G8" i="17"/>
  <c r="G9" i="17"/>
  <c r="G6" i="17"/>
  <c r="C29" i="17"/>
  <c r="C28" i="17"/>
  <c r="C20" i="17"/>
  <c r="C22" i="17"/>
  <c r="C23" i="17"/>
  <c r="C24" i="17"/>
  <c r="C25" i="17"/>
  <c r="C26" i="17"/>
  <c r="C27" i="17"/>
  <c r="C19" i="17"/>
  <c r="C12" i="17"/>
  <c r="C10" i="17"/>
  <c r="C9" i="17"/>
  <c r="C7" i="17"/>
  <c r="C6" i="17"/>
  <c r="C8" i="17"/>
</calcChain>
</file>

<file path=xl/sharedStrings.xml><?xml version="1.0" encoding="utf-8"?>
<sst xmlns="http://schemas.openxmlformats.org/spreadsheetml/2006/main" count="330" uniqueCount="101">
  <si>
    <t>YES</t>
  </si>
  <si>
    <t>NO</t>
  </si>
  <si>
    <t>Freshman</t>
  </si>
  <si>
    <t>Sophomore</t>
  </si>
  <si>
    <t>Junior</t>
  </si>
  <si>
    <t>Senior</t>
  </si>
  <si>
    <t>Bachelor of Science</t>
  </si>
  <si>
    <t>NAME:</t>
  </si>
  <si>
    <t>Minimum Grade of D Required:</t>
  </si>
  <si>
    <t>Minimum Grade of C required:</t>
  </si>
  <si>
    <t>ENGLISH (12 hrs)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</si>
  <si>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</si>
  <si>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</si>
  <si>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</si>
  <si>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ENGL 230, 231</t>
    </r>
    <r>
      <rPr>
        <i/>
        <u/>
        <sz val="10"/>
        <color theme="1"/>
        <rFont val="Calibri"/>
        <family val="2"/>
        <scheme val="minor"/>
      </rPr>
      <t xml:space="preserve"> 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232</t>
    </r>
    <r>
      <rPr>
        <sz val="10"/>
        <color theme="1"/>
        <rFont val="Calibri"/>
        <family val="2"/>
        <scheme val="minor"/>
      </rPr>
      <t xml:space="preserve"> (3 hrs)             </t>
    </r>
  </si>
  <si>
    <r>
      <rPr>
        <b/>
        <sz val="10"/>
        <color theme="1"/>
        <rFont val="Calibri"/>
        <family val="2"/>
        <scheme val="minor"/>
      </rPr>
      <t>ENGL 322</t>
    </r>
    <r>
      <rPr>
        <sz val="10"/>
        <color theme="1"/>
        <rFont val="Calibri"/>
        <family val="2"/>
        <scheme val="minor"/>
      </rPr>
      <t xml:space="preserve"> Intro to Prof and Technical Writing (3 hrs)</t>
    </r>
  </si>
  <si>
    <t>NATURAL SCIENCE (15 hrs)</t>
  </si>
  <si>
    <r>
      <rPr>
        <b/>
        <sz val="10"/>
        <color theme="1"/>
        <rFont val="Calibri"/>
        <family val="2"/>
        <scheme val="minor"/>
      </rPr>
      <t>Physics - PHYS 191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</si>
  <si>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Physics - PLAB 193</t>
    </r>
    <r>
      <rPr>
        <sz val="10"/>
        <color theme="1"/>
        <rFont val="Calibri"/>
        <family val="2"/>
        <scheme val="minor"/>
      </rPr>
      <t xml:space="preserve"> Lab (1 hr)</t>
    </r>
  </si>
  <si>
    <t>GENERAL EDUCATION (17 hrs)</t>
  </si>
  <si>
    <r>
      <rPr>
        <b/>
        <sz val="10"/>
        <color theme="1"/>
        <rFont val="Calibri"/>
        <family val="2"/>
        <scheme val="minor"/>
      </rPr>
      <t>ART, DNCE, MUS</t>
    </r>
    <r>
      <rPr>
        <sz val="10"/>
        <color theme="1"/>
        <rFont val="Calibri"/>
        <family val="2"/>
        <scheme val="minor"/>
      </rPr>
      <t xml:space="preserve">, </t>
    </r>
    <r>
      <rPr>
        <i/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THEA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</si>
  <si>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</si>
  <si>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r>
      <rPr>
        <b/>
        <sz val="10"/>
        <color theme="1"/>
        <rFont val="Calibri"/>
        <family val="2"/>
        <scheme val="minor"/>
      </rPr>
      <t>SE 101 or Free Elective</t>
    </r>
    <r>
      <rPr>
        <sz val="10"/>
        <color theme="1"/>
        <rFont val="Calibri"/>
        <family val="2"/>
        <scheme val="minor"/>
      </rPr>
      <t xml:space="preserve"> (2 hrs)  not required of transfer or re-admitted  students with 30 hours or more. </t>
    </r>
  </si>
  <si>
    <t>MATH</t>
  </si>
  <si>
    <t>YES/NO</t>
  </si>
  <si>
    <t>FaSpSu</t>
  </si>
  <si>
    <t>FaSp</t>
  </si>
  <si>
    <t>Sp</t>
  </si>
  <si>
    <t>Fa</t>
  </si>
  <si>
    <t>High</t>
  </si>
  <si>
    <t>Sem.</t>
  </si>
  <si>
    <t>Select Classification →</t>
  </si>
  <si>
    <t>Critical</t>
  </si>
  <si>
    <t>Schedule classes that are labeled "Critical" first, then "High", then the rest</t>
  </si>
  <si>
    <t>Credit Hours</t>
  </si>
  <si>
    <t>Semester Hours</t>
  </si>
  <si>
    <r>
      <rPr>
        <b/>
        <sz val="10"/>
        <color theme="1"/>
        <rFont val="Calibri"/>
        <family val="2"/>
        <scheme val="minor"/>
      </rPr>
      <t xml:space="preserve">Biology </t>
    </r>
    <r>
      <rPr>
        <sz val="10"/>
        <color theme="1"/>
        <rFont val="Calibri"/>
        <family val="2"/>
        <scheme val="minor"/>
      </rPr>
      <t>Lecture ______________(3 hrs)</t>
    </r>
  </si>
  <si>
    <r>
      <rPr>
        <b/>
        <sz val="10"/>
        <color theme="1"/>
        <rFont val="Calibri"/>
        <family val="2"/>
        <scheme val="minor"/>
      </rPr>
      <t xml:space="preserve">Biology </t>
    </r>
    <r>
      <rPr>
        <sz val="10"/>
        <color theme="1"/>
        <rFont val="Calibri"/>
        <family val="2"/>
        <scheme val="minor"/>
      </rPr>
      <t>Lab __________________(1 hr)</t>
    </r>
  </si>
  <si>
    <r>
      <rPr>
        <b/>
        <sz val="10"/>
        <color theme="1"/>
        <rFont val="Calibri"/>
        <family val="2"/>
        <scheme val="minor"/>
      </rPr>
      <t>Chemistry - CHEM 101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</si>
  <si>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 xml:space="preserve">Chemistry - CLAB 103 </t>
    </r>
    <r>
      <rPr>
        <sz val="10"/>
        <color theme="1"/>
        <rFont val="Calibri"/>
        <family val="2"/>
        <scheme val="minor"/>
      </rPr>
      <t>Lab (1 hr)</t>
    </r>
  </si>
  <si>
    <r>
      <rPr>
        <b/>
        <sz val="10"/>
        <color theme="1"/>
        <rFont val="Calibri"/>
        <family val="2"/>
        <scheme val="minor"/>
      </rPr>
      <t>Second Science</t>
    </r>
    <r>
      <rPr>
        <sz val="10"/>
        <color theme="1"/>
        <rFont val="Calibri"/>
        <family val="2"/>
        <scheme val="minor"/>
      </rPr>
      <t xml:space="preserve"> Course Lecture (3 hrs)</t>
    </r>
  </si>
  <si>
    <r>
      <rPr>
        <b/>
        <sz val="10"/>
        <color theme="1"/>
        <rFont val="Calibri"/>
        <family val="2"/>
        <scheme val="minor"/>
      </rPr>
      <t>Second Science</t>
    </r>
    <r>
      <rPr>
        <sz val="10"/>
        <color theme="1"/>
        <rFont val="Calibri"/>
        <family val="2"/>
        <scheme val="minor"/>
      </rPr>
      <t xml:space="preserve"> Course Lab (1 hr)</t>
    </r>
  </si>
  <si>
    <t>For Second Science lecture/lab, students MUST choose either Chemistry CHEM 102 / CLAB 104 or Physics PHYS 192 / PLAB 194.</t>
  </si>
  <si>
    <r>
      <rPr>
        <b/>
        <sz val="10"/>
        <color theme="1"/>
        <rFont val="Calibri"/>
        <family val="2"/>
        <scheme val="minor"/>
      </rPr>
      <t>ACCT 200</t>
    </r>
    <r>
      <rPr>
        <sz val="10"/>
        <color theme="1"/>
        <rFont val="Calibri"/>
        <family val="2"/>
        <scheme val="minor"/>
      </rPr>
      <t xml:space="preserve"> Introduction of Financial Accounting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</si>
  <si>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 xml:space="preserve">ECON 201 </t>
    </r>
    <r>
      <rPr>
        <sz val="10"/>
        <color theme="1"/>
        <rFont val="Calibri"/>
        <family val="2"/>
        <scheme val="minor"/>
      </rPr>
      <t>Macroeconomics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</si>
  <si>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MGMT 351</t>
    </r>
    <r>
      <rPr>
        <sz val="10"/>
        <color theme="1"/>
        <rFont val="Calibri"/>
        <family val="2"/>
        <scheme val="minor"/>
      </rPr>
      <t xml:space="preserve"> Principles of Management (3 hrs)</t>
    </r>
  </si>
  <si>
    <r>
      <rPr>
        <b/>
        <sz val="10"/>
        <color theme="1"/>
        <rFont val="Calibri"/>
        <family val="2"/>
        <scheme val="minor"/>
      </rPr>
      <t>History</t>
    </r>
    <r>
      <rPr>
        <sz val="10"/>
        <color theme="1"/>
        <rFont val="Calibri"/>
        <family val="2"/>
        <scheme val="minor"/>
      </rPr>
      <t xml:space="preserve"> ________________________   Any HIST course (3 hrs)</t>
    </r>
  </si>
  <si>
    <r>
      <t>Sociology -</t>
    </r>
    <r>
      <rPr>
        <b/>
        <sz val="10"/>
        <color theme="1"/>
        <rFont val="Calibri"/>
        <family val="2"/>
        <scheme val="minor"/>
      </rPr>
      <t xml:space="preserve"> SOC 101 </t>
    </r>
    <r>
      <rPr>
        <b/>
        <u/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Psyhcology</t>
    </r>
    <r>
      <rPr>
        <b/>
        <sz val="10"/>
        <color theme="1"/>
        <rFont val="Calibri"/>
        <family val="2"/>
        <scheme val="minor"/>
      </rPr>
      <t xml:space="preserve"> PSYC 101</t>
    </r>
    <r>
      <rPr>
        <sz val="10"/>
        <color theme="1"/>
        <rFont val="Calibri"/>
        <family val="2"/>
        <scheme val="minor"/>
      </rPr>
      <t xml:space="preserve"> (3 hrs)</t>
    </r>
  </si>
  <si>
    <t>Industrial Technology - DRAFTING/DESIGN Concentration</t>
  </si>
  <si>
    <r>
      <rPr>
        <b/>
        <sz val="10"/>
        <color theme="1"/>
        <rFont val="Calibri"/>
        <family val="2"/>
        <scheme val="minor"/>
      </rPr>
      <t>MATH 162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Plane Trigonometry (3 hrs)</t>
    </r>
  </si>
  <si>
    <r>
      <rPr>
        <b/>
        <sz val="10"/>
        <color theme="1"/>
        <rFont val="Calibri"/>
        <family val="2"/>
        <scheme val="minor"/>
      </rPr>
      <t>MATH 241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Elementary Statistics (3 hrs)</t>
    </r>
  </si>
  <si>
    <r>
      <rPr>
        <b/>
        <sz val="10"/>
        <color theme="1"/>
        <rFont val="Calibri"/>
        <family val="2"/>
        <scheme val="minor"/>
      </rPr>
      <t>CMPS 173</t>
    </r>
    <r>
      <rPr>
        <sz val="10"/>
        <color theme="1"/>
        <rFont val="Calibri"/>
        <family val="2"/>
        <scheme val="minor"/>
      </rPr>
      <t xml:space="preserve"> Software for Management of Data (3 hrs)</t>
    </r>
  </si>
  <si>
    <r>
      <t xml:space="preserve">IT 100 </t>
    </r>
    <r>
      <rPr>
        <sz val="10"/>
        <color theme="1"/>
        <rFont val="Calibri"/>
        <family val="2"/>
        <scheme val="minor"/>
      </rPr>
      <t>Introduction to Industrial Technology (3 hrs)</t>
    </r>
  </si>
  <si>
    <r>
      <rPr>
        <b/>
        <sz val="10"/>
        <color theme="1"/>
        <rFont val="Calibri"/>
        <family val="2"/>
        <scheme val="minor"/>
      </rPr>
      <t>IT 111</t>
    </r>
    <r>
      <rPr>
        <sz val="10"/>
        <color theme="1"/>
        <rFont val="Calibri"/>
        <family val="2"/>
        <scheme val="minor"/>
      </rPr>
      <t xml:space="preserve"> Engineering Drafting (3 hrs)</t>
    </r>
  </si>
  <si>
    <r>
      <rPr>
        <b/>
        <sz val="10"/>
        <color theme="1"/>
        <rFont val="Calibri"/>
        <family val="2"/>
        <scheme val="minor"/>
      </rPr>
      <t>IT 233</t>
    </r>
    <r>
      <rPr>
        <sz val="10"/>
        <color theme="1"/>
        <rFont val="Calibri"/>
        <family val="2"/>
        <scheme val="minor"/>
      </rPr>
      <t xml:space="preserve"> Intro to Basic Electricity and Electronics (3 hrs)</t>
    </r>
  </si>
  <si>
    <r>
      <rPr>
        <b/>
        <sz val="10"/>
        <color theme="1"/>
        <rFont val="Calibri"/>
        <family val="2"/>
        <scheme val="minor"/>
      </rPr>
      <t>IT 242</t>
    </r>
    <r>
      <rPr>
        <sz val="10"/>
        <color theme="1"/>
        <rFont val="Calibri"/>
        <family val="2"/>
        <scheme val="minor"/>
      </rPr>
      <t xml:space="preserve"> Materials and Processes (3 hrs)</t>
    </r>
  </si>
  <si>
    <r>
      <rPr>
        <b/>
        <sz val="10"/>
        <color theme="1"/>
        <rFont val="Calibri"/>
        <family val="2"/>
        <scheme val="minor"/>
      </rPr>
      <t>IT 256</t>
    </r>
    <r>
      <rPr>
        <sz val="10"/>
        <color theme="1"/>
        <rFont val="Calibri"/>
        <family val="2"/>
        <scheme val="minor"/>
      </rPr>
      <t xml:space="preserve"> Principles and Metallurgy of Welding (3 hrs)</t>
    </r>
  </si>
  <si>
    <r>
      <rPr>
        <b/>
        <sz val="10"/>
        <color theme="1"/>
        <rFont val="Calibri"/>
        <family val="2"/>
        <scheme val="minor"/>
      </rPr>
      <t>IT 264</t>
    </r>
    <r>
      <rPr>
        <sz val="10"/>
        <color theme="1"/>
        <rFont val="Calibri"/>
        <family val="2"/>
        <scheme val="minor"/>
      </rPr>
      <t xml:space="preserve"> Industrial Fluid Power (3 hrs)</t>
    </r>
  </si>
  <si>
    <r>
      <rPr>
        <b/>
        <sz val="10"/>
        <color theme="1"/>
        <rFont val="Calibri"/>
        <family val="2"/>
        <scheme val="minor"/>
      </rPr>
      <t xml:space="preserve">IT 351 </t>
    </r>
    <r>
      <rPr>
        <sz val="10"/>
        <color theme="1"/>
        <rFont val="Calibri"/>
        <family val="2"/>
        <scheme val="minor"/>
      </rPr>
      <t>Machine Tool and Technology (3 hrs)</t>
    </r>
  </si>
  <si>
    <r>
      <rPr>
        <b/>
        <sz val="10"/>
        <color theme="1"/>
        <rFont val="Calibri"/>
        <family val="2"/>
        <scheme val="minor"/>
      </rPr>
      <t xml:space="preserve">IT 405 </t>
    </r>
    <r>
      <rPr>
        <sz val="10"/>
        <color theme="1"/>
        <rFont val="Calibri"/>
        <family val="2"/>
        <scheme val="minor"/>
      </rPr>
      <t>Work Methods and Measurement (3 hrs)</t>
    </r>
  </si>
  <si>
    <r>
      <rPr>
        <b/>
        <sz val="10"/>
        <color theme="1"/>
        <rFont val="Calibri"/>
        <family val="2"/>
        <scheme val="minor"/>
      </rPr>
      <t xml:space="preserve">IT 406 </t>
    </r>
    <r>
      <rPr>
        <sz val="10"/>
        <color theme="1"/>
        <rFont val="Calibri"/>
        <family val="2"/>
        <scheme val="minor"/>
      </rPr>
      <t>Facilities Planning and Design (3 hrs)</t>
    </r>
  </si>
  <si>
    <r>
      <rPr>
        <b/>
        <sz val="10"/>
        <color theme="1"/>
        <rFont val="Calibri"/>
        <family val="2"/>
        <scheme val="minor"/>
      </rPr>
      <t xml:space="preserve">DDT 113 </t>
    </r>
    <r>
      <rPr>
        <sz val="10"/>
        <color theme="1"/>
        <rFont val="Calibri"/>
        <family val="2"/>
        <scheme val="minor"/>
      </rPr>
      <t>Archtitectural Design (3 hrs)</t>
    </r>
  </si>
  <si>
    <r>
      <rPr>
        <b/>
        <sz val="10"/>
        <color theme="1"/>
        <rFont val="Calibri"/>
        <family val="2"/>
        <scheme val="minor"/>
      </rPr>
      <t xml:space="preserve">DDT 211 </t>
    </r>
    <r>
      <rPr>
        <sz val="10"/>
        <color theme="1"/>
        <rFont val="Calibri"/>
        <family val="2"/>
        <scheme val="minor"/>
      </rPr>
      <t>Pipe Drafting (3 hrs)</t>
    </r>
  </si>
  <si>
    <r>
      <rPr>
        <b/>
        <sz val="10"/>
        <color theme="1"/>
        <rFont val="Calibri"/>
        <family val="2"/>
        <scheme val="minor"/>
      </rPr>
      <t>DDT 312</t>
    </r>
    <r>
      <rPr>
        <sz val="10"/>
        <color theme="1"/>
        <rFont val="Calibri"/>
        <family val="2"/>
        <scheme val="minor"/>
      </rPr>
      <t xml:space="preserve"> Advanced Machine Design Drafting (3 hrs)</t>
    </r>
  </si>
  <si>
    <r>
      <rPr>
        <b/>
        <sz val="10"/>
        <color theme="1"/>
        <rFont val="Calibri"/>
        <family val="2"/>
        <scheme val="minor"/>
      </rPr>
      <t>DDT 316</t>
    </r>
    <r>
      <rPr>
        <sz val="10"/>
        <color theme="1"/>
        <rFont val="Calibri"/>
        <family val="2"/>
        <scheme val="minor"/>
      </rPr>
      <t xml:space="preserve"> Advanced Computer-Aided Drafting and Design (3 hrs)</t>
    </r>
  </si>
  <si>
    <r>
      <rPr>
        <b/>
        <sz val="10"/>
        <color theme="1"/>
        <rFont val="Calibri"/>
        <family val="2"/>
        <scheme val="minor"/>
      </rPr>
      <t>DDT 411</t>
    </r>
    <r>
      <rPr>
        <sz val="10"/>
        <color theme="1"/>
        <rFont val="Calibri"/>
        <family val="2"/>
        <scheme val="minor"/>
      </rPr>
      <t xml:space="preserve"> Industrial Design (3 hrs)</t>
    </r>
  </si>
  <si>
    <r>
      <rPr>
        <b/>
        <sz val="10"/>
        <color theme="1"/>
        <rFont val="Calibri"/>
        <family val="2"/>
        <scheme val="minor"/>
      </rPr>
      <t>IT 112</t>
    </r>
    <r>
      <rPr>
        <sz val="10"/>
        <color theme="1"/>
        <rFont val="Calibri"/>
        <family val="2"/>
        <scheme val="minor"/>
      </rPr>
      <t xml:space="preserve"> Descriptive Geometry (3 hrs)</t>
    </r>
  </si>
  <si>
    <r>
      <rPr>
        <b/>
        <sz val="10"/>
        <color theme="1"/>
        <rFont val="Calibri"/>
        <family val="2"/>
        <scheme val="minor"/>
      </rPr>
      <t>IT 215</t>
    </r>
    <r>
      <rPr>
        <sz val="10"/>
        <color theme="1"/>
        <rFont val="Calibri"/>
        <family val="2"/>
        <scheme val="minor"/>
      </rPr>
      <t xml:space="preserve"> 3D Rendering Using CAD Software (3 hrs)</t>
    </r>
  </si>
  <si>
    <r>
      <rPr>
        <b/>
        <sz val="10"/>
        <color theme="1"/>
        <rFont val="Calibri"/>
        <family val="2"/>
        <scheme val="minor"/>
      </rPr>
      <t>IT 333</t>
    </r>
    <r>
      <rPr>
        <sz val="10"/>
        <color theme="1"/>
        <rFont val="Calibri"/>
        <family val="2"/>
        <scheme val="minor"/>
      </rPr>
      <t xml:space="preserve"> Fundamentals for Mechanical Design (3 hrs)</t>
    </r>
  </si>
  <si>
    <t>________ Technical Electives: MGMT, IT, DDT (3 hrs)</t>
  </si>
  <si>
    <t>Other DDT Courses Commonly offered:
DDT 215 Light Commerical Building Drafting
DDT 216 Civil Drafting Technology
DDT 218 Special Topics in Drafting
DDT 311 Process Piping/Plant Design
DDT 415 Fundamentals of MicroStation and GIS</t>
  </si>
  <si>
    <t>Tech Elec</t>
  </si>
  <si>
    <r>
      <rPr>
        <b/>
        <sz val="10"/>
        <color theme="1"/>
        <rFont val="Calibri"/>
        <family val="2"/>
        <scheme val="minor"/>
      </rPr>
      <t>MATH 161</t>
    </r>
    <r>
      <rPr>
        <sz val="11"/>
        <color theme="1"/>
        <rFont val="Calibri"/>
        <family val="2"/>
        <scheme val="minor"/>
      </rPr>
      <t xml:space="preserve"> College Algebra (3 hrs)</t>
    </r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</si>
  <si>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BIOL lab can be taken concurrently with BIO lecture
CLAB 103 can be taken concurrently with Chem 101
PLAB 193 can be taken concurrently with PHYS 191 </t>
    </r>
  </si>
  <si>
    <t>FaSu</t>
  </si>
  <si>
    <t>Priority</t>
  </si>
  <si>
    <t>Build your proposed Schedule for next semester</t>
  </si>
  <si>
    <t>Prefix</t>
  </si>
  <si>
    <t>Course #</t>
  </si>
  <si>
    <t>Approved Courses</t>
  </si>
  <si>
    <t>Alternate Courses</t>
  </si>
  <si>
    <t>INDUSTRIAL TECHNOLOGY (33 hrs)</t>
  </si>
  <si>
    <t>DRAFTING DESIGN CONCENTRATION (24 hrs)</t>
  </si>
  <si>
    <r>
      <rPr>
        <b/>
        <sz val="10"/>
        <color theme="1"/>
        <rFont val="Calibri"/>
        <family val="2"/>
        <scheme val="minor"/>
      </rPr>
      <t xml:space="preserve">TOTAL SEMESTER HOURS: </t>
    </r>
    <r>
      <rPr>
        <b/>
        <u/>
        <sz val="10"/>
        <color theme="1"/>
        <rFont val="Calibri"/>
        <family val="2"/>
        <scheme val="minor"/>
      </rPr>
      <t>120</t>
    </r>
  </si>
  <si>
    <t>FLOW CHART</t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</si>
  <si>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</si>
  <si>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W#</t>
  </si>
  <si>
    <t>Advisor's Approval</t>
  </si>
  <si>
    <t>Advisor's Name</t>
  </si>
  <si>
    <t>Date</t>
  </si>
  <si>
    <t>Advisor Comments</t>
  </si>
  <si>
    <t>A</t>
  </si>
  <si>
    <t>B</t>
  </si>
  <si>
    <t>C</t>
  </si>
  <si>
    <t>D</t>
  </si>
  <si>
    <t>P</t>
  </si>
  <si>
    <t>Grade</t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</si>
  <si>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</si>
  <si>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Student Comments</t>
  </si>
  <si>
    <t>I</t>
  </si>
  <si>
    <t>Summer?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</si>
</sst>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b/>
      <u/>
      <sz val="48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medium">
        <color auto="1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ck">
        <color theme="0" tint="-0.34998626667073579"/>
      </right>
      <top/>
      <bottom/>
      <diagonal/>
    </border>
    <border>
      <left style="medium">
        <color indexed="64"/>
      </left>
      <right style="thick">
        <color theme="0" tint="-0.34998626667073579"/>
      </right>
      <top/>
      <bottom style="medium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8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textRotation="90"/>
    </xf>
    <xf numFmtId="0" fontId="10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center" vertical="center" textRotation="18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6" borderId="0" xfId="0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top" wrapText="1"/>
    </xf>
    <xf numFmtId="0" fontId="10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top" wrapText="1"/>
    </xf>
    <xf numFmtId="0" fontId="10" fillId="0" borderId="9" xfId="0" applyFont="1" applyBorder="1" applyAlignment="1" applyProtection="1">
      <alignment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16" borderId="6" xfId="0" applyFont="1" applyFill="1" applyBorder="1" applyAlignment="1" applyProtection="1">
      <alignment horizontal="left" vertical="top" wrapText="1"/>
    </xf>
    <xf numFmtId="0" fontId="2" fillId="0" borderId="38" xfId="0" applyFont="1" applyFill="1" applyBorder="1" applyAlignment="1" applyProtection="1">
      <alignment horizontal="left" vertical="top" wrapText="1"/>
    </xf>
    <xf numFmtId="0" fontId="2" fillId="16" borderId="10" xfId="0" applyFont="1" applyFill="1" applyBorder="1" applyAlignment="1" applyProtection="1">
      <alignment horizontal="left" vertical="top" wrapText="1"/>
    </xf>
    <xf numFmtId="0" fontId="2" fillId="0" borderId="36" xfId="0" applyFont="1" applyFill="1" applyBorder="1" applyAlignment="1" applyProtection="1">
      <alignment horizontal="left" vertical="top" wrapText="1"/>
    </xf>
    <xf numFmtId="0" fontId="2" fillId="15" borderId="17" xfId="0" applyFont="1" applyFill="1" applyBorder="1" applyAlignment="1" applyProtection="1">
      <alignment horizontal="left" vertical="top" wrapText="1"/>
    </xf>
    <xf numFmtId="0" fontId="2" fillId="0" borderId="51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" fillId="0" borderId="30" xfId="0" applyFont="1" applyFill="1" applyBorder="1" applyAlignment="1" applyProtection="1">
      <alignment vertical="top" wrapText="1"/>
    </xf>
    <xf numFmtId="0" fontId="2" fillId="17" borderId="17" xfId="0" applyFont="1" applyFill="1" applyBorder="1" applyAlignment="1" applyProtection="1">
      <alignment horizontal="left" vertical="top" wrapText="1"/>
    </xf>
    <xf numFmtId="0" fontId="2" fillId="0" borderId="51" xfId="0" applyFont="1" applyBorder="1" applyAlignment="1" applyProtection="1">
      <alignment horizontal="left" vertical="top" wrapText="1"/>
    </xf>
    <xf numFmtId="0" fontId="2" fillId="17" borderId="10" xfId="0" applyFont="1" applyFill="1" applyBorder="1" applyAlignment="1" applyProtection="1">
      <alignment horizontal="left" vertical="top" wrapText="1"/>
    </xf>
    <xf numFmtId="0" fontId="2" fillId="0" borderId="36" xfId="0" applyFont="1" applyBorder="1" applyAlignment="1" applyProtection="1">
      <alignment horizontal="left" vertical="top" wrapText="1"/>
    </xf>
    <xf numFmtId="0" fontId="10" fillId="0" borderId="18" xfId="0" applyFont="1" applyBorder="1" applyAlignment="1" applyProtection="1">
      <alignment horizontal="center" vertical="center" wrapText="1"/>
    </xf>
    <xf numFmtId="0" fontId="2" fillId="18" borderId="10" xfId="0" applyFont="1" applyFill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vertical="top" wrapText="1"/>
    </xf>
    <xf numFmtId="0" fontId="2" fillId="0" borderId="38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vertical="top" wrapText="1"/>
    </xf>
    <xf numFmtId="0" fontId="1" fillId="13" borderId="31" xfId="0" applyFont="1" applyFill="1" applyBorder="1" applyAlignment="1" applyProtection="1">
      <alignment horizontal="center" vertical="center"/>
    </xf>
    <xf numFmtId="0" fontId="1" fillId="13" borderId="39" xfId="0" applyFont="1" applyFill="1" applyBorder="1" applyAlignment="1" applyProtection="1">
      <alignment horizontal="center" vertical="center"/>
    </xf>
    <xf numFmtId="0" fontId="1" fillId="10" borderId="40" xfId="0" applyFont="1" applyFill="1" applyBorder="1" applyAlignment="1" applyProtection="1">
      <alignment horizontal="center" vertical="center"/>
    </xf>
    <xf numFmtId="0" fontId="1" fillId="10" borderId="31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vertical="top" wrapText="1"/>
    </xf>
    <xf numFmtId="0" fontId="0" fillId="0" borderId="31" xfId="0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33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top" wrapText="1"/>
    </xf>
    <xf numFmtId="0" fontId="10" fillId="0" borderId="29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1" fillId="7" borderId="21" xfId="0" applyFont="1" applyFill="1" applyBorder="1" applyAlignment="1" applyProtection="1">
      <alignment vertical="center" textRotation="180"/>
    </xf>
    <xf numFmtId="0" fontId="14" fillId="0" borderId="24" xfId="0" applyFont="1" applyBorder="1" applyAlignment="1" applyProtection="1">
      <alignment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8" fillId="7" borderId="39" xfId="0" applyFont="1" applyFill="1" applyBorder="1" applyAlignment="1" applyProtection="1">
      <alignment horizontal="center" vertical="center"/>
    </xf>
    <xf numFmtId="0" fontId="0" fillId="0" borderId="31" xfId="0" applyBorder="1" applyProtection="1"/>
    <xf numFmtId="0" fontId="14" fillId="0" borderId="2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left"/>
    </xf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textRotation="180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" fillId="8" borderId="5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18" borderId="31" xfId="0" applyFont="1" applyFill="1" applyBorder="1" applyAlignment="1" applyProtection="1">
      <alignment horizontal="center" vertical="center"/>
      <protection locked="0"/>
    </xf>
    <xf numFmtId="0" fontId="2" fillId="18" borderId="53" xfId="0" applyFont="1" applyFill="1" applyBorder="1" applyAlignment="1" applyProtection="1">
      <alignment vertical="top" wrapText="1"/>
    </xf>
    <xf numFmtId="0" fontId="2" fillId="18" borderId="31" xfId="0" applyFont="1" applyFill="1" applyBorder="1" applyAlignment="1" applyProtection="1">
      <alignment horizontal="center" vertical="center" wrapText="1"/>
      <protection locked="0"/>
    </xf>
    <xf numFmtId="0" fontId="1" fillId="8" borderId="51" xfId="0" applyFont="1" applyFill="1" applyBorder="1" applyAlignment="1" applyProtection="1">
      <alignment horizontal="center" vertical="center"/>
      <protection locked="0"/>
    </xf>
    <xf numFmtId="0" fontId="1" fillId="8" borderId="57" xfId="0" applyFont="1" applyFill="1" applyBorder="1" applyAlignment="1" applyProtection="1">
      <alignment horizontal="center" vertical="center"/>
      <protection locked="0"/>
    </xf>
    <xf numFmtId="0" fontId="1" fillId="8" borderId="20" xfId="0" applyFont="1" applyFill="1" applyBorder="1" applyAlignment="1" applyProtection="1">
      <alignment horizontal="center" vertical="center" textRotation="90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vertical="center" wrapText="1"/>
    </xf>
    <xf numFmtId="0" fontId="2" fillId="0" borderId="54" xfId="0" applyFont="1" applyBorder="1" applyAlignment="1" applyProtection="1">
      <alignment horizontal="left" vertical="center" wrapText="1"/>
    </xf>
    <xf numFmtId="0" fontId="2" fillId="0" borderId="55" xfId="0" applyFont="1" applyFill="1" applyBorder="1" applyAlignment="1" applyProtection="1">
      <alignment horizontal="left" vertical="top" wrapText="1"/>
    </xf>
    <xf numFmtId="0" fontId="2" fillId="0" borderId="17" xfId="0" applyFont="1" applyFill="1" applyBorder="1" applyAlignment="1" applyProtection="1">
      <alignment horizontal="left" vertical="top" wrapText="1"/>
    </xf>
    <xf numFmtId="0" fontId="2" fillId="0" borderId="30" xfId="0" applyFont="1" applyFill="1" applyBorder="1" applyAlignment="1" applyProtection="1">
      <alignment vertical="center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center" vertical="center" textRotation="90"/>
    </xf>
    <xf numFmtId="0" fontId="2" fillId="0" borderId="9" xfId="0" applyFont="1" applyFill="1" applyBorder="1" applyAlignment="1" applyProtection="1">
      <alignment vertical="center" wrapText="1"/>
    </xf>
    <xf numFmtId="0" fontId="2" fillId="0" borderId="55" xfId="0" applyFont="1" applyBorder="1" applyAlignment="1" applyProtection="1">
      <alignment vertical="top" wrapText="1"/>
    </xf>
    <xf numFmtId="0" fontId="16" fillId="0" borderId="0" xfId="0" applyFont="1" applyProtection="1"/>
    <xf numFmtId="0" fontId="2" fillId="0" borderId="56" xfId="0" applyFont="1" applyFill="1" applyBorder="1" applyAlignment="1" applyProtection="1">
      <alignment horizontal="left" vertical="top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 textRotation="90"/>
    </xf>
    <xf numFmtId="0" fontId="10" fillId="0" borderId="27" xfId="0" applyFont="1" applyBorder="1" applyAlignment="1" applyProtection="1">
      <alignment horizontal="right" wrapText="1"/>
    </xf>
    <xf numFmtId="0" fontId="2" fillId="0" borderId="27" xfId="0" applyFont="1" applyBorder="1" applyAlignment="1" applyProtection="1">
      <alignment horizontal="right" wrapText="1"/>
    </xf>
    <xf numFmtId="14" fontId="12" fillId="0" borderId="27" xfId="0" applyNumberFormat="1" applyFont="1" applyBorder="1" applyAlignment="1" applyProtection="1">
      <alignment horizontal="left"/>
    </xf>
    <xf numFmtId="0" fontId="1" fillId="9" borderId="23" xfId="0" applyFont="1" applyFill="1" applyBorder="1" applyAlignment="1" applyProtection="1">
      <alignment horizontal="center" vertical="center" textRotation="90"/>
    </xf>
    <xf numFmtId="0" fontId="1" fillId="8" borderId="20" xfId="0" applyFont="1" applyFill="1" applyBorder="1" applyAlignment="1" applyProtection="1">
      <alignment horizontal="center" vertical="center" textRotation="90"/>
    </xf>
    <xf numFmtId="0" fontId="17" fillId="0" borderId="32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34" xfId="0" applyFont="1" applyBorder="1" applyAlignment="1" applyProtection="1">
      <alignment horizontal="left" vertical="center" wrapText="1"/>
    </xf>
    <xf numFmtId="0" fontId="17" fillId="0" borderId="28" xfId="0" applyFont="1" applyBorder="1" applyAlignment="1" applyProtection="1">
      <alignment horizontal="left" vertical="center" wrapText="1"/>
    </xf>
    <xf numFmtId="0" fontId="1" fillId="7" borderId="21" xfId="0" applyFont="1" applyFill="1" applyBorder="1" applyAlignment="1" applyProtection="1">
      <alignment horizontal="center" vertical="center" textRotation="180"/>
    </xf>
    <xf numFmtId="0" fontId="1" fillId="6" borderId="21" xfId="0" applyFont="1" applyFill="1" applyBorder="1" applyAlignment="1" applyProtection="1">
      <alignment horizontal="center" vertical="center" textRotation="180"/>
    </xf>
    <xf numFmtId="0" fontId="1" fillId="6" borderId="26" xfId="0" applyFont="1" applyFill="1" applyBorder="1" applyAlignment="1" applyProtection="1">
      <alignment horizontal="center" vertical="center" textRotation="180"/>
    </xf>
    <xf numFmtId="0" fontId="0" fillId="6" borderId="0" xfId="0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center"/>
    </xf>
    <xf numFmtId="49" fontId="0" fillId="19" borderId="0" xfId="0" applyNumberForma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 textRotation="90"/>
    </xf>
    <xf numFmtId="0" fontId="1" fillId="8" borderId="13" xfId="0" applyFont="1" applyFill="1" applyBorder="1" applyAlignment="1" applyProtection="1">
      <alignment horizontal="center" vertical="center" textRotation="90"/>
    </xf>
    <xf numFmtId="0" fontId="1" fillId="8" borderId="8" xfId="0" applyFont="1" applyFill="1" applyBorder="1" applyAlignment="1" applyProtection="1">
      <alignment horizontal="center" vertical="center" textRotation="180"/>
    </xf>
    <xf numFmtId="0" fontId="1" fillId="8" borderId="12" xfId="0" applyFont="1" applyFill="1" applyBorder="1" applyAlignment="1" applyProtection="1">
      <alignment horizontal="center" vertical="center" textRotation="180"/>
    </xf>
    <xf numFmtId="0" fontId="1" fillId="4" borderId="0" xfId="0" applyFont="1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 wrapText="1"/>
    </xf>
    <xf numFmtId="0" fontId="15" fillId="12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1" fillId="7" borderId="16" xfId="0" applyFont="1" applyFill="1" applyBorder="1" applyAlignment="1" applyProtection="1">
      <alignment horizontal="center" vertical="center" textRotation="90"/>
    </xf>
    <xf numFmtId="0" fontId="0" fillId="19" borderId="28" xfId="0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7" borderId="42" xfId="0" applyFont="1" applyFill="1" applyBorder="1" applyAlignment="1" applyProtection="1">
      <alignment horizontal="center" vertical="center"/>
    </xf>
    <xf numFmtId="0" fontId="1" fillId="7" borderId="40" xfId="0" applyFont="1" applyFill="1" applyBorder="1" applyAlignment="1" applyProtection="1">
      <alignment horizontal="center" vertical="center"/>
    </xf>
    <xf numFmtId="0" fontId="18" fillId="13" borderId="0" xfId="0" applyFont="1" applyFill="1" applyAlignment="1" applyProtection="1">
      <alignment horizontal="center" vertical="center"/>
    </xf>
    <xf numFmtId="0" fontId="18" fillId="13" borderId="0" xfId="0" applyFont="1" applyFill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 wrapText="1"/>
    </xf>
    <xf numFmtId="0" fontId="1" fillId="7" borderId="25" xfId="0" applyFont="1" applyFill="1" applyBorder="1" applyAlignment="1" applyProtection="1">
      <alignment horizontal="center" vertical="center" textRotation="90"/>
    </xf>
    <xf numFmtId="0" fontId="1" fillId="9" borderId="58" xfId="0" applyFont="1" applyFill="1" applyBorder="1" applyAlignment="1" applyProtection="1">
      <alignment horizontal="center" vertical="center" textRotation="90"/>
    </xf>
    <xf numFmtId="0" fontId="1" fillId="9" borderId="59" xfId="0" applyFont="1" applyFill="1" applyBorder="1" applyAlignment="1" applyProtection="1">
      <alignment horizontal="center" vertical="center" textRotation="90"/>
    </xf>
    <xf numFmtId="0" fontId="1" fillId="8" borderId="25" xfId="0" applyFont="1" applyFill="1" applyBorder="1" applyAlignment="1" applyProtection="1">
      <alignment horizontal="center" vertical="center" textRotation="90"/>
    </xf>
    <xf numFmtId="0" fontId="21" fillId="14" borderId="0" xfId="1" applyFont="1" applyFill="1" applyAlignment="1" applyProtection="1">
      <alignment horizontal="center" vertical="center"/>
      <protection locked="0"/>
    </xf>
    <xf numFmtId="0" fontId="0" fillId="19" borderId="28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top" wrapText="1"/>
    </xf>
    <xf numFmtId="0" fontId="1" fillId="10" borderId="0" xfId="0" applyFont="1" applyFill="1" applyAlignment="1" applyProtection="1">
      <alignment horizontal="center" vertical="center"/>
    </xf>
    <xf numFmtId="0" fontId="3" fillId="11" borderId="45" xfId="0" applyFont="1" applyFill="1" applyBorder="1" applyAlignment="1" applyProtection="1">
      <alignment horizontal="center" vertical="center"/>
    </xf>
    <xf numFmtId="0" fontId="3" fillId="11" borderId="46" xfId="0" applyFont="1" applyFill="1" applyBorder="1" applyAlignment="1" applyProtection="1">
      <alignment horizontal="center" vertical="center"/>
    </xf>
    <xf numFmtId="0" fontId="3" fillId="11" borderId="47" xfId="0" applyFont="1" applyFill="1" applyBorder="1" applyAlignment="1" applyProtection="1">
      <alignment horizontal="center" vertical="center"/>
    </xf>
    <xf numFmtId="0" fontId="3" fillId="11" borderId="48" xfId="0" applyFont="1" applyFill="1" applyBorder="1" applyAlignment="1" applyProtection="1">
      <alignment horizontal="center" vertical="center"/>
    </xf>
    <xf numFmtId="0" fontId="3" fillId="11" borderId="49" xfId="0" applyFont="1" applyFill="1" applyBorder="1" applyAlignment="1" applyProtection="1">
      <alignment horizontal="center" vertical="center"/>
    </xf>
    <xf numFmtId="0" fontId="3" fillId="11" borderId="50" xfId="0" applyFont="1" applyFill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164" fontId="3" fillId="13" borderId="0" xfId="0" applyNumberFormat="1" applyFont="1" applyFill="1" applyAlignment="1" applyProtection="1">
      <alignment horizontal="center" vertical="center"/>
      <protection locked="0"/>
    </xf>
    <xf numFmtId="0" fontId="0" fillId="20" borderId="0" xfId="0" applyFill="1" applyAlignment="1">
      <alignment horizontal="center" vertical="center"/>
    </xf>
    <xf numFmtId="0" fontId="0" fillId="21" borderId="0" xfId="0" applyFill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57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42FC54"/>
      <color rgb="FF38F457"/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16</xdr:row>
      <xdr:rowOff>214312</xdr:rowOff>
    </xdr:from>
    <xdr:to>
      <xdr:col>12</xdr:col>
      <xdr:colOff>343180</xdr:colOff>
      <xdr:row>17</xdr:row>
      <xdr:rowOff>381001</xdr:rowOff>
    </xdr:to>
    <xdr:sp macro="" textlink="">
      <xdr:nvSpPr>
        <xdr:cNvPr id="3" name="Up Arrow 2"/>
        <xdr:cNvSpPr/>
      </xdr:nvSpPr>
      <xdr:spPr>
        <a:xfrm rot="10800000">
          <a:off x="8191500" y="5000625"/>
          <a:ext cx="295555" cy="476251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438150</xdr:colOff>
      <xdr:row>16</xdr:row>
      <xdr:rowOff>222817</xdr:rowOff>
    </xdr:from>
    <xdr:to>
      <xdr:col>13</xdr:col>
      <xdr:colOff>126486</xdr:colOff>
      <xdr:row>17</xdr:row>
      <xdr:rowOff>389506</xdr:rowOff>
    </xdr:to>
    <xdr:sp macro="" textlink="">
      <xdr:nvSpPr>
        <xdr:cNvPr id="4" name="Up Arrow 3"/>
        <xdr:cNvSpPr/>
      </xdr:nvSpPr>
      <xdr:spPr>
        <a:xfrm rot="10800000">
          <a:off x="8596993" y="5077846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185057</xdr:colOff>
      <xdr:row>16</xdr:row>
      <xdr:rowOff>227238</xdr:rowOff>
    </xdr:from>
    <xdr:to>
      <xdr:col>13</xdr:col>
      <xdr:colOff>480612</xdr:colOff>
      <xdr:row>17</xdr:row>
      <xdr:rowOff>393927</xdr:rowOff>
    </xdr:to>
    <xdr:sp macro="" textlink="">
      <xdr:nvSpPr>
        <xdr:cNvPr id="5" name="Up Arrow 4"/>
        <xdr:cNvSpPr/>
      </xdr:nvSpPr>
      <xdr:spPr>
        <a:xfrm rot="10800000">
          <a:off x="8953500" y="508226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575582</xdr:colOff>
      <xdr:row>16</xdr:row>
      <xdr:rowOff>235743</xdr:rowOff>
    </xdr:from>
    <xdr:to>
      <xdr:col>14</xdr:col>
      <xdr:colOff>263918</xdr:colOff>
      <xdr:row>17</xdr:row>
      <xdr:rowOff>402432</xdr:rowOff>
    </xdr:to>
    <xdr:sp macro="" textlink="">
      <xdr:nvSpPr>
        <xdr:cNvPr id="6" name="Up Arrow 5"/>
        <xdr:cNvSpPr/>
      </xdr:nvSpPr>
      <xdr:spPr>
        <a:xfrm rot="10800000">
          <a:off x="9344025" y="509077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332014</xdr:colOff>
      <xdr:row>16</xdr:row>
      <xdr:rowOff>243568</xdr:rowOff>
    </xdr:from>
    <xdr:to>
      <xdr:col>15</xdr:col>
      <xdr:colOff>17969</xdr:colOff>
      <xdr:row>17</xdr:row>
      <xdr:rowOff>410257</xdr:rowOff>
    </xdr:to>
    <xdr:sp macro="" textlink="">
      <xdr:nvSpPr>
        <xdr:cNvPr id="7" name="Up Arrow 6"/>
        <xdr:cNvSpPr/>
      </xdr:nvSpPr>
      <xdr:spPr>
        <a:xfrm rot="10800000">
          <a:off x="9710057" y="509859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112939</xdr:colOff>
      <xdr:row>16</xdr:row>
      <xdr:rowOff>252073</xdr:rowOff>
    </xdr:from>
    <xdr:to>
      <xdr:col>15</xdr:col>
      <xdr:colOff>410875</xdr:colOff>
      <xdr:row>17</xdr:row>
      <xdr:rowOff>418762</xdr:rowOff>
    </xdr:to>
    <xdr:sp macro="" textlink="">
      <xdr:nvSpPr>
        <xdr:cNvPr id="8" name="Up Arrow 7"/>
        <xdr:cNvSpPr/>
      </xdr:nvSpPr>
      <xdr:spPr>
        <a:xfrm rot="10800000">
          <a:off x="10100582" y="510710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469446</xdr:colOff>
      <xdr:row>16</xdr:row>
      <xdr:rowOff>256494</xdr:rowOff>
    </xdr:from>
    <xdr:to>
      <xdr:col>16</xdr:col>
      <xdr:colOff>155401</xdr:colOff>
      <xdr:row>17</xdr:row>
      <xdr:rowOff>423183</xdr:rowOff>
    </xdr:to>
    <xdr:sp macro="" textlink="">
      <xdr:nvSpPr>
        <xdr:cNvPr id="9" name="Up Arrow 8"/>
        <xdr:cNvSpPr/>
      </xdr:nvSpPr>
      <xdr:spPr>
        <a:xfrm rot="10800000">
          <a:off x="10457089" y="5111523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250371</xdr:colOff>
      <xdr:row>16</xdr:row>
      <xdr:rowOff>264999</xdr:rowOff>
    </xdr:from>
    <xdr:to>
      <xdr:col>16</xdr:col>
      <xdr:colOff>548307</xdr:colOff>
      <xdr:row>17</xdr:row>
      <xdr:rowOff>431688</xdr:rowOff>
    </xdr:to>
    <xdr:sp macro="" textlink="">
      <xdr:nvSpPr>
        <xdr:cNvPr id="10" name="Up Arrow 9"/>
        <xdr:cNvSpPr/>
      </xdr:nvSpPr>
      <xdr:spPr>
        <a:xfrm rot="10800000">
          <a:off x="10847614" y="5120028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6804</xdr:colOff>
      <xdr:row>16</xdr:row>
      <xdr:rowOff>267379</xdr:rowOff>
    </xdr:from>
    <xdr:to>
      <xdr:col>17</xdr:col>
      <xdr:colOff>302359</xdr:colOff>
      <xdr:row>17</xdr:row>
      <xdr:rowOff>434068</xdr:rowOff>
    </xdr:to>
    <xdr:sp macro="" textlink="">
      <xdr:nvSpPr>
        <xdr:cNvPr id="11" name="Up Arrow 10"/>
        <xdr:cNvSpPr/>
      </xdr:nvSpPr>
      <xdr:spPr>
        <a:xfrm rot="10800000">
          <a:off x="11213647" y="5122408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397329</xdr:colOff>
      <xdr:row>16</xdr:row>
      <xdr:rowOff>275884</xdr:rowOff>
    </xdr:from>
    <xdr:to>
      <xdr:col>18</xdr:col>
      <xdr:colOff>85665</xdr:colOff>
      <xdr:row>17</xdr:row>
      <xdr:rowOff>442573</xdr:rowOff>
    </xdr:to>
    <xdr:sp macro="" textlink="">
      <xdr:nvSpPr>
        <xdr:cNvPr id="12" name="Up Arrow 11"/>
        <xdr:cNvSpPr/>
      </xdr:nvSpPr>
      <xdr:spPr>
        <a:xfrm rot="10800000">
          <a:off x="11604172" y="5130913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54429</xdr:colOff>
      <xdr:row>19</xdr:row>
      <xdr:rowOff>4083</xdr:rowOff>
    </xdr:from>
    <xdr:to>
      <xdr:col>12</xdr:col>
      <xdr:colOff>349984</xdr:colOff>
      <xdr:row>20</xdr:row>
      <xdr:rowOff>170771</xdr:rowOff>
    </xdr:to>
    <xdr:sp macro="" textlink="">
      <xdr:nvSpPr>
        <xdr:cNvPr id="13" name="Up Arrow 12"/>
        <xdr:cNvSpPr/>
      </xdr:nvSpPr>
      <xdr:spPr>
        <a:xfrm>
          <a:off x="8213272" y="6056540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444954</xdr:colOff>
      <xdr:row>19</xdr:row>
      <xdr:rowOff>12588</xdr:rowOff>
    </xdr:from>
    <xdr:to>
      <xdr:col>13</xdr:col>
      <xdr:colOff>133290</xdr:colOff>
      <xdr:row>20</xdr:row>
      <xdr:rowOff>179276</xdr:rowOff>
    </xdr:to>
    <xdr:sp macro="" textlink="">
      <xdr:nvSpPr>
        <xdr:cNvPr id="14" name="Up Arrow 13"/>
        <xdr:cNvSpPr/>
      </xdr:nvSpPr>
      <xdr:spPr>
        <a:xfrm>
          <a:off x="8603797" y="6065045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191861</xdr:colOff>
      <xdr:row>19</xdr:row>
      <xdr:rowOff>17009</xdr:rowOff>
    </xdr:from>
    <xdr:to>
      <xdr:col>13</xdr:col>
      <xdr:colOff>487416</xdr:colOff>
      <xdr:row>20</xdr:row>
      <xdr:rowOff>183697</xdr:rowOff>
    </xdr:to>
    <xdr:sp macro="" textlink="">
      <xdr:nvSpPr>
        <xdr:cNvPr id="15" name="Up Arrow 14"/>
        <xdr:cNvSpPr/>
      </xdr:nvSpPr>
      <xdr:spPr>
        <a:xfrm>
          <a:off x="8960304" y="606946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582386</xdr:colOff>
      <xdr:row>19</xdr:row>
      <xdr:rowOff>25514</xdr:rowOff>
    </xdr:from>
    <xdr:to>
      <xdr:col>14</xdr:col>
      <xdr:colOff>270722</xdr:colOff>
      <xdr:row>20</xdr:row>
      <xdr:rowOff>192202</xdr:rowOff>
    </xdr:to>
    <xdr:sp macro="" textlink="">
      <xdr:nvSpPr>
        <xdr:cNvPr id="16" name="Up Arrow 15"/>
        <xdr:cNvSpPr/>
      </xdr:nvSpPr>
      <xdr:spPr>
        <a:xfrm>
          <a:off x="9350829" y="607797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338818</xdr:colOff>
      <xdr:row>19</xdr:row>
      <xdr:rowOff>33339</xdr:rowOff>
    </xdr:from>
    <xdr:to>
      <xdr:col>15</xdr:col>
      <xdr:colOff>24773</xdr:colOff>
      <xdr:row>20</xdr:row>
      <xdr:rowOff>200027</xdr:rowOff>
    </xdr:to>
    <xdr:sp macro="" textlink="">
      <xdr:nvSpPr>
        <xdr:cNvPr id="17" name="Up Arrow 16"/>
        <xdr:cNvSpPr/>
      </xdr:nvSpPr>
      <xdr:spPr>
        <a:xfrm>
          <a:off x="9716861" y="608579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119743</xdr:colOff>
      <xdr:row>19</xdr:row>
      <xdr:rowOff>41844</xdr:rowOff>
    </xdr:from>
    <xdr:to>
      <xdr:col>15</xdr:col>
      <xdr:colOff>417679</xdr:colOff>
      <xdr:row>20</xdr:row>
      <xdr:rowOff>208532</xdr:rowOff>
    </xdr:to>
    <xdr:sp macro="" textlink="">
      <xdr:nvSpPr>
        <xdr:cNvPr id="18" name="Up Arrow 17"/>
        <xdr:cNvSpPr/>
      </xdr:nvSpPr>
      <xdr:spPr>
        <a:xfrm>
          <a:off x="10107386" y="609430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476250</xdr:colOff>
      <xdr:row>19</xdr:row>
      <xdr:rowOff>46265</xdr:rowOff>
    </xdr:from>
    <xdr:to>
      <xdr:col>16</xdr:col>
      <xdr:colOff>162205</xdr:colOff>
      <xdr:row>20</xdr:row>
      <xdr:rowOff>212953</xdr:rowOff>
    </xdr:to>
    <xdr:sp macro="" textlink="">
      <xdr:nvSpPr>
        <xdr:cNvPr id="19" name="Up Arrow 18"/>
        <xdr:cNvSpPr/>
      </xdr:nvSpPr>
      <xdr:spPr>
        <a:xfrm>
          <a:off x="10463893" y="6098722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257175</xdr:colOff>
      <xdr:row>19</xdr:row>
      <xdr:rowOff>54770</xdr:rowOff>
    </xdr:from>
    <xdr:to>
      <xdr:col>16</xdr:col>
      <xdr:colOff>555111</xdr:colOff>
      <xdr:row>20</xdr:row>
      <xdr:rowOff>221458</xdr:rowOff>
    </xdr:to>
    <xdr:sp macro="" textlink="">
      <xdr:nvSpPr>
        <xdr:cNvPr id="20" name="Up Arrow 19"/>
        <xdr:cNvSpPr/>
      </xdr:nvSpPr>
      <xdr:spPr>
        <a:xfrm>
          <a:off x="10854418" y="6107227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13608</xdr:colOff>
      <xdr:row>19</xdr:row>
      <xdr:rowOff>57150</xdr:rowOff>
    </xdr:from>
    <xdr:to>
      <xdr:col>17</xdr:col>
      <xdr:colOff>309163</xdr:colOff>
      <xdr:row>20</xdr:row>
      <xdr:rowOff>223838</xdr:rowOff>
    </xdr:to>
    <xdr:sp macro="" textlink="">
      <xdr:nvSpPr>
        <xdr:cNvPr id="21" name="Up Arrow 20"/>
        <xdr:cNvSpPr/>
      </xdr:nvSpPr>
      <xdr:spPr>
        <a:xfrm>
          <a:off x="11220451" y="610960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404133</xdr:colOff>
      <xdr:row>19</xdr:row>
      <xdr:rowOff>65655</xdr:rowOff>
    </xdr:from>
    <xdr:to>
      <xdr:col>18</xdr:col>
      <xdr:colOff>92469</xdr:colOff>
      <xdr:row>20</xdr:row>
      <xdr:rowOff>232343</xdr:rowOff>
    </xdr:to>
    <xdr:sp macro="" textlink="">
      <xdr:nvSpPr>
        <xdr:cNvPr id="22" name="Up Arrow 21"/>
        <xdr:cNvSpPr/>
      </xdr:nvSpPr>
      <xdr:spPr>
        <a:xfrm>
          <a:off x="11610976" y="611811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203586</xdr:colOff>
      <xdr:row>12</xdr:row>
      <xdr:rowOff>8333</xdr:rowOff>
    </xdr:from>
    <xdr:to>
      <xdr:col>20</xdr:col>
      <xdr:colOff>78921</xdr:colOff>
      <xdr:row>12</xdr:row>
      <xdr:rowOff>301785</xdr:rowOff>
    </xdr:to>
    <xdr:sp macro="" textlink="">
      <xdr:nvSpPr>
        <xdr:cNvPr id="6" name="Up Arrow 5"/>
        <xdr:cNvSpPr/>
      </xdr:nvSpPr>
      <xdr:spPr>
        <a:xfrm rot="16200000">
          <a:off x="14685440" y="3399861"/>
          <a:ext cx="293452" cy="480453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it/pdfs/dd_bs_flow_char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5"/>
  <sheetViews>
    <sheetView tabSelected="1" zoomScale="85" zoomScaleNormal="85" workbookViewId="0">
      <selection activeCell="D4" sqref="D4:E4"/>
    </sheetView>
  </sheetViews>
  <sheetFormatPr defaultColWidth="8.85546875" defaultRowHeight="15" x14ac:dyDescent="0.25"/>
  <cols>
    <col min="1" max="1" width="3.7109375" style="79" bestFit="1" customWidth="1"/>
    <col min="2" max="2" width="5.42578125" style="79" customWidth="1"/>
    <col min="3" max="3" width="8.85546875" style="10" customWidth="1"/>
    <col min="4" max="4" width="11.28515625" style="16" customWidth="1"/>
    <col min="5" max="5" width="35.85546875" style="91" customWidth="1"/>
    <col min="6" max="6" width="6.28515625" style="91" customWidth="1"/>
    <col min="7" max="7" width="9.42578125" style="81" customWidth="1"/>
    <col min="8" max="8" width="11.28515625" style="16" customWidth="1"/>
    <col min="9" max="9" width="34.5703125" style="92" customWidth="1"/>
    <col min="10" max="10" width="3.7109375" style="90" bestFit="1" customWidth="1"/>
    <col min="11" max="16384" width="8.85546875" style="17"/>
  </cols>
  <sheetData>
    <row r="1" spans="1:29" s="18" customForma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0" customFormat="1" ht="21" x14ac:dyDescent="0.35">
      <c r="A2" s="151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3.5" customHeight="1" x14ac:dyDescent="0.25">
      <c r="A3" s="141" t="s">
        <v>6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29" ht="11.25" customHeight="1" thickBot="1" x14ac:dyDescent="0.3">
      <c r="A4" s="21" t="s">
        <v>7</v>
      </c>
      <c r="B4" s="21"/>
      <c r="C4" s="22"/>
      <c r="D4" s="154"/>
      <c r="E4" s="154"/>
      <c r="F4" s="23"/>
      <c r="G4" s="23"/>
      <c r="H4" s="24" t="s">
        <v>86</v>
      </c>
      <c r="I4" s="142"/>
      <c r="J4" s="142"/>
    </row>
    <row r="5" spans="1:29" s="10" customFormat="1" ht="18" customHeight="1" thickBot="1" x14ac:dyDescent="0.25">
      <c r="A5" s="7"/>
      <c r="B5" s="6" t="s">
        <v>96</v>
      </c>
      <c r="C5" s="6" t="s">
        <v>30</v>
      </c>
      <c r="D5" s="6" t="s">
        <v>24</v>
      </c>
      <c r="E5" s="6" t="s">
        <v>8</v>
      </c>
      <c r="F5" s="6" t="s">
        <v>96</v>
      </c>
      <c r="G5" s="6" t="s">
        <v>30</v>
      </c>
      <c r="H5" s="6" t="s">
        <v>24</v>
      </c>
      <c r="I5" s="8" t="s">
        <v>9</v>
      </c>
      <c r="J5" s="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33" customHeight="1" thickTop="1" x14ac:dyDescent="0.25">
      <c r="A6" s="143" t="s">
        <v>10</v>
      </c>
      <c r="B6" s="93"/>
      <c r="C6" s="103" t="s">
        <v>25</v>
      </c>
      <c r="D6" s="4" t="s">
        <v>1</v>
      </c>
      <c r="E6" s="26" t="s">
        <v>11</v>
      </c>
      <c r="F6" s="93"/>
      <c r="G6" s="104" t="s">
        <v>25</v>
      </c>
      <c r="H6" s="4" t="s">
        <v>1</v>
      </c>
      <c r="I6" s="105" t="s">
        <v>12</v>
      </c>
      <c r="J6" s="145" t="s">
        <v>81</v>
      </c>
    </row>
    <row r="7" spans="1:29" ht="24.95" customHeight="1" x14ac:dyDescent="0.25">
      <c r="A7" s="143"/>
      <c r="B7" s="93"/>
      <c r="C7" s="106" t="s">
        <v>25</v>
      </c>
      <c r="D7" s="4" t="s">
        <v>1</v>
      </c>
      <c r="E7" s="31" t="s">
        <v>13</v>
      </c>
      <c r="F7" s="93"/>
      <c r="G7" s="106" t="s">
        <v>26</v>
      </c>
      <c r="H7" s="4" t="s">
        <v>1</v>
      </c>
      <c r="I7" s="107" t="s">
        <v>51</v>
      </c>
      <c r="J7" s="146"/>
      <c r="L7" s="147" t="s">
        <v>85</v>
      </c>
      <c r="M7" s="148"/>
      <c r="N7" s="148"/>
      <c r="O7" s="148"/>
      <c r="P7" s="148"/>
    </row>
    <row r="8" spans="1:29" ht="28.5" customHeight="1" x14ac:dyDescent="0.25">
      <c r="A8" s="143"/>
      <c r="B8" s="93"/>
      <c r="C8" s="106" t="s">
        <v>25</v>
      </c>
      <c r="D8" s="4" t="s">
        <v>1</v>
      </c>
      <c r="E8" s="108" t="s">
        <v>14</v>
      </c>
      <c r="F8" s="98"/>
      <c r="G8" s="106" t="s">
        <v>26</v>
      </c>
      <c r="H8" s="4" t="s">
        <v>1</v>
      </c>
      <c r="I8" s="109" t="s">
        <v>52</v>
      </c>
      <c r="J8" s="146"/>
      <c r="L8" s="148"/>
      <c r="M8" s="148"/>
      <c r="N8" s="148"/>
      <c r="O8" s="148"/>
      <c r="P8" s="148"/>
    </row>
    <row r="9" spans="1:29" ht="28.5" customHeight="1" thickBot="1" x14ac:dyDescent="0.3">
      <c r="A9" s="144"/>
      <c r="B9" s="93"/>
      <c r="C9" s="106" t="s">
        <v>25</v>
      </c>
      <c r="D9" s="4" t="s">
        <v>1</v>
      </c>
      <c r="E9" s="110" t="s">
        <v>15</v>
      </c>
      <c r="F9" s="99"/>
      <c r="G9" s="106" t="s">
        <v>26</v>
      </c>
      <c r="H9" s="4" t="s">
        <v>1</v>
      </c>
      <c r="I9" s="107" t="s">
        <v>53</v>
      </c>
      <c r="J9" s="146"/>
      <c r="L9" s="148"/>
      <c r="M9" s="148"/>
      <c r="N9" s="148"/>
      <c r="O9" s="148"/>
      <c r="P9" s="148"/>
    </row>
    <row r="10" spans="1:29" ht="28.5" customHeight="1" thickTop="1" x14ac:dyDescent="0.25">
      <c r="A10" s="153" t="s">
        <v>16</v>
      </c>
      <c r="B10" s="93"/>
      <c r="C10" s="106" t="s">
        <v>25</v>
      </c>
      <c r="D10" s="4" t="s">
        <v>1</v>
      </c>
      <c r="E10" s="111" t="s">
        <v>36</v>
      </c>
      <c r="F10" s="99"/>
      <c r="G10" s="106" t="s">
        <v>25</v>
      </c>
      <c r="H10" s="4" t="s">
        <v>1</v>
      </c>
      <c r="I10" s="107" t="s">
        <v>54</v>
      </c>
      <c r="J10" s="146"/>
      <c r="L10" s="148"/>
      <c r="M10" s="148"/>
      <c r="N10" s="148"/>
      <c r="O10" s="148"/>
      <c r="P10" s="148"/>
    </row>
    <row r="11" spans="1:29" ht="31.5" customHeight="1" x14ac:dyDescent="0.25">
      <c r="A11" s="153"/>
      <c r="B11" s="93"/>
      <c r="C11" s="106" t="s">
        <v>25</v>
      </c>
      <c r="D11" s="4" t="s">
        <v>1</v>
      </c>
      <c r="E11" s="112" t="s">
        <v>37</v>
      </c>
      <c r="F11" s="99"/>
      <c r="G11" s="106" t="s">
        <v>25</v>
      </c>
      <c r="H11" s="4" t="s">
        <v>1</v>
      </c>
      <c r="I11" s="107" t="s">
        <v>55</v>
      </c>
      <c r="J11" s="146"/>
      <c r="L11" s="148"/>
      <c r="M11" s="148"/>
      <c r="N11" s="148"/>
      <c r="O11" s="148"/>
      <c r="P11" s="148"/>
    </row>
    <row r="12" spans="1:29" ht="30" customHeight="1" x14ac:dyDescent="0.25">
      <c r="A12" s="153"/>
      <c r="B12" s="93"/>
      <c r="C12" s="106" t="s">
        <v>25</v>
      </c>
      <c r="D12" s="4" t="s">
        <v>1</v>
      </c>
      <c r="E12" s="112" t="s">
        <v>38</v>
      </c>
      <c r="F12" s="99"/>
      <c r="G12" s="106" t="s">
        <v>26</v>
      </c>
      <c r="H12" s="4" t="s">
        <v>1</v>
      </c>
      <c r="I12" s="107" t="s">
        <v>56</v>
      </c>
      <c r="J12" s="146"/>
      <c r="L12" s="148"/>
      <c r="M12" s="148"/>
      <c r="N12" s="148"/>
      <c r="O12" s="148"/>
      <c r="P12" s="148"/>
    </row>
    <row r="13" spans="1:29" ht="24.95" customHeight="1" x14ac:dyDescent="0.25">
      <c r="A13" s="153"/>
      <c r="B13" s="93"/>
      <c r="C13" s="106" t="s">
        <v>25</v>
      </c>
      <c r="D13" s="4" t="s">
        <v>1</v>
      </c>
      <c r="E13" s="112" t="s">
        <v>39</v>
      </c>
      <c r="F13" s="99"/>
      <c r="G13" s="106" t="s">
        <v>26</v>
      </c>
      <c r="H13" s="4" t="s">
        <v>1</v>
      </c>
      <c r="I13" s="113" t="s">
        <v>57</v>
      </c>
      <c r="J13" s="146"/>
      <c r="L13" s="148"/>
      <c r="M13" s="148"/>
      <c r="N13" s="148"/>
      <c r="O13" s="148"/>
      <c r="P13" s="148"/>
    </row>
    <row r="14" spans="1:29" ht="24.95" customHeight="1" x14ac:dyDescent="0.25">
      <c r="A14" s="153"/>
      <c r="B14" s="93"/>
      <c r="C14" s="106" t="s">
        <v>25</v>
      </c>
      <c r="D14" s="4" t="s">
        <v>1</v>
      </c>
      <c r="E14" s="114" t="s">
        <v>17</v>
      </c>
      <c r="F14" s="99"/>
      <c r="G14" s="106" t="s">
        <v>25</v>
      </c>
      <c r="H14" s="4" t="s">
        <v>1</v>
      </c>
      <c r="I14" s="107" t="s">
        <v>58</v>
      </c>
      <c r="J14" s="146"/>
    </row>
    <row r="15" spans="1:29" ht="24.95" customHeight="1" x14ac:dyDescent="0.25">
      <c r="A15" s="153"/>
      <c r="B15" s="93"/>
      <c r="C15" s="106" t="s">
        <v>25</v>
      </c>
      <c r="D15" s="4" t="s">
        <v>1</v>
      </c>
      <c r="E15" s="114" t="s">
        <v>18</v>
      </c>
      <c r="F15" s="99"/>
      <c r="G15" s="106" t="s">
        <v>26</v>
      </c>
      <c r="H15" s="4" t="s">
        <v>1</v>
      </c>
      <c r="I15" s="107" t="s">
        <v>59</v>
      </c>
      <c r="J15" s="146"/>
    </row>
    <row r="16" spans="1:29" ht="28.5" customHeight="1" thickBot="1" x14ac:dyDescent="0.3">
      <c r="A16" s="153"/>
      <c r="B16" s="93"/>
      <c r="C16" s="115" t="s">
        <v>25</v>
      </c>
      <c r="D16" s="4" t="s">
        <v>1</v>
      </c>
      <c r="E16" s="114" t="s">
        <v>40</v>
      </c>
      <c r="F16" s="99"/>
      <c r="G16" s="115" t="s">
        <v>26</v>
      </c>
      <c r="H16" s="4" t="s">
        <v>1</v>
      </c>
      <c r="I16" s="116" t="s">
        <v>60</v>
      </c>
      <c r="J16" s="146"/>
    </row>
    <row r="17" spans="1:18" ht="24.95" customHeight="1" thickTop="1" x14ac:dyDescent="0.25">
      <c r="A17" s="132" t="s">
        <v>19</v>
      </c>
      <c r="B17" s="93"/>
      <c r="C17" s="104" t="s">
        <v>25</v>
      </c>
      <c r="D17" s="4" t="s">
        <v>1</v>
      </c>
      <c r="E17" s="114" t="s">
        <v>41</v>
      </c>
      <c r="F17" s="99"/>
      <c r="G17" s="104" t="s">
        <v>26</v>
      </c>
      <c r="H17" s="4" t="s">
        <v>1</v>
      </c>
      <c r="I17" s="117" t="s">
        <v>61</v>
      </c>
      <c r="J17" s="137" t="s">
        <v>82</v>
      </c>
    </row>
    <row r="18" spans="1:18" ht="40.5" customHeight="1" thickBot="1" x14ac:dyDescent="0.3">
      <c r="A18" s="132"/>
      <c r="B18" s="118"/>
      <c r="C18" s="155" t="s">
        <v>42</v>
      </c>
      <c r="D18" s="156"/>
      <c r="E18" s="156"/>
      <c r="F18" s="99"/>
      <c r="G18" s="106" t="s">
        <v>28</v>
      </c>
      <c r="H18" s="4" t="s">
        <v>1</v>
      </c>
      <c r="I18" s="119" t="s">
        <v>62</v>
      </c>
      <c r="J18" s="137"/>
    </row>
    <row r="19" spans="1:18" ht="28.5" customHeight="1" thickTop="1" x14ac:dyDescent="0.25">
      <c r="A19" s="132"/>
      <c r="B19" s="93"/>
      <c r="C19" s="106" t="s">
        <v>25</v>
      </c>
      <c r="D19" s="4" t="s">
        <v>1</v>
      </c>
      <c r="E19" s="120" t="s">
        <v>43</v>
      </c>
      <c r="F19" s="99"/>
      <c r="G19" s="106" t="s">
        <v>27</v>
      </c>
      <c r="H19" s="4" t="s">
        <v>1</v>
      </c>
      <c r="I19" s="119" t="s">
        <v>63</v>
      </c>
      <c r="J19" s="137"/>
      <c r="M19" s="149" t="s">
        <v>31</v>
      </c>
      <c r="N19" s="149"/>
      <c r="O19" s="149"/>
      <c r="P19" s="149"/>
      <c r="Q19" s="150" t="s">
        <v>2</v>
      </c>
      <c r="R19" s="150"/>
    </row>
    <row r="20" spans="1:18" ht="24.95" customHeight="1" x14ac:dyDescent="0.25">
      <c r="A20" s="132"/>
      <c r="B20" s="93"/>
      <c r="C20" s="106" t="s">
        <v>25</v>
      </c>
      <c r="D20" s="4" t="s">
        <v>1</v>
      </c>
      <c r="E20" s="112" t="s">
        <v>44</v>
      </c>
      <c r="F20" s="99"/>
      <c r="G20" s="106" t="s">
        <v>74</v>
      </c>
      <c r="H20" s="4" t="s">
        <v>1</v>
      </c>
      <c r="I20" s="119" t="s">
        <v>64</v>
      </c>
      <c r="J20" s="137"/>
      <c r="N20" s="121"/>
    </row>
    <row r="21" spans="1:18" ht="26.25" thickBot="1" x14ac:dyDescent="0.3">
      <c r="A21" s="132"/>
      <c r="B21" s="93"/>
      <c r="C21" s="106" t="s">
        <v>25</v>
      </c>
      <c r="D21" s="4" t="s">
        <v>1</v>
      </c>
      <c r="E21" s="122" t="s">
        <v>45</v>
      </c>
      <c r="F21" s="99"/>
      <c r="G21" s="106" t="s">
        <v>27</v>
      </c>
      <c r="H21" s="4" t="s">
        <v>1</v>
      </c>
      <c r="I21" s="119" t="s">
        <v>65</v>
      </c>
      <c r="J21" s="137"/>
    </row>
    <row r="22" spans="1:18" ht="21.75" customHeight="1" thickTop="1" x14ac:dyDescent="0.25">
      <c r="A22" s="132"/>
      <c r="B22" s="93"/>
      <c r="C22" s="106" t="s">
        <v>25</v>
      </c>
      <c r="D22" s="4" t="s">
        <v>1</v>
      </c>
      <c r="E22" s="120" t="s">
        <v>20</v>
      </c>
      <c r="F22" s="99"/>
      <c r="G22" s="106" t="s">
        <v>28</v>
      </c>
      <c r="H22" s="4" t="s">
        <v>1</v>
      </c>
      <c r="I22" s="119" t="s">
        <v>66</v>
      </c>
      <c r="J22" s="137"/>
    </row>
    <row r="23" spans="1:18" ht="26.25" customHeight="1" x14ac:dyDescent="0.25">
      <c r="A23" s="100"/>
      <c r="B23" s="93"/>
      <c r="C23" s="106" t="s">
        <v>25</v>
      </c>
      <c r="D23" s="4" t="s">
        <v>1</v>
      </c>
      <c r="E23" s="114" t="s">
        <v>46</v>
      </c>
      <c r="F23" s="99"/>
      <c r="G23" s="106" t="s">
        <v>28</v>
      </c>
      <c r="H23" s="4" t="s">
        <v>1</v>
      </c>
      <c r="I23" s="119" t="s">
        <v>67</v>
      </c>
      <c r="J23" s="137"/>
    </row>
    <row r="24" spans="1:18" ht="27" customHeight="1" thickBot="1" x14ac:dyDescent="0.3">
      <c r="A24" s="131" t="s">
        <v>23</v>
      </c>
      <c r="B24" s="93"/>
      <c r="C24" s="106" t="s">
        <v>25</v>
      </c>
      <c r="D24" s="4" t="s">
        <v>1</v>
      </c>
      <c r="E24" s="114" t="s">
        <v>21</v>
      </c>
      <c r="F24" s="99"/>
      <c r="G24" s="123" t="s">
        <v>27</v>
      </c>
      <c r="H24" s="4" t="s">
        <v>1</v>
      </c>
      <c r="I24" s="124" t="s">
        <v>68</v>
      </c>
      <c r="J24" s="137"/>
    </row>
    <row r="25" spans="1:18" ht="48" customHeight="1" thickTop="1" thickBot="1" x14ac:dyDescent="0.3">
      <c r="A25" s="131"/>
      <c r="B25" s="93"/>
      <c r="C25" s="106" t="s">
        <v>25</v>
      </c>
      <c r="D25" s="4" t="s">
        <v>1</v>
      </c>
      <c r="E25" s="62" t="s">
        <v>47</v>
      </c>
      <c r="F25" s="93"/>
      <c r="G25" s="106" t="s">
        <v>26</v>
      </c>
      <c r="H25" s="4" t="s">
        <v>1</v>
      </c>
      <c r="I25" s="94" t="s">
        <v>69</v>
      </c>
      <c r="J25" s="70" t="s">
        <v>71</v>
      </c>
    </row>
    <row r="26" spans="1:18" ht="40.5" customHeight="1" thickTop="1" x14ac:dyDescent="0.25">
      <c r="A26" s="71"/>
      <c r="B26" s="93"/>
      <c r="C26" s="106"/>
      <c r="D26" s="4" t="s">
        <v>1</v>
      </c>
      <c r="E26" s="72" t="s">
        <v>22</v>
      </c>
      <c r="F26" s="73"/>
      <c r="G26" s="133" t="s">
        <v>70</v>
      </c>
      <c r="H26" s="134"/>
      <c r="I26" s="134"/>
      <c r="J26" s="138"/>
    </row>
    <row r="27" spans="1:18" ht="32.25" customHeight="1" x14ac:dyDescent="0.25">
      <c r="A27" s="76"/>
      <c r="B27" s="93"/>
      <c r="C27" s="106"/>
      <c r="D27" s="4" t="s">
        <v>1</v>
      </c>
      <c r="E27" s="72" t="s">
        <v>72</v>
      </c>
      <c r="F27" s="73"/>
      <c r="G27" s="133"/>
      <c r="H27" s="134"/>
      <c r="I27" s="134"/>
      <c r="J27" s="138"/>
    </row>
    <row r="28" spans="1:18" ht="30" customHeight="1" x14ac:dyDescent="0.25">
      <c r="A28" s="76"/>
      <c r="B28" s="93"/>
      <c r="C28" s="106"/>
      <c r="D28" s="4" t="s">
        <v>1</v>
      </c>
      <c r="E28" s="72" t="s">
        <v>49</v>
      </c>
      <c r="F28" s="73"/>
      <c r="G28" s="133"/>
      <c r="H28" s="134"/>
      <c r="I28" s="134"/>
      <c r="J28" s="138"/>
    </row>
    <row r="29" spans="1:18" ht="32.25" customHeight="1" thickBot="1" x14ac:dyDescent="0.3">
      <c r="A29" s="71"/>
      <c r="B29" s="93"/>
      <c r="C29" s="106" t="s">
        <v>25</v>
      </c>
      <c r="D29" s="5" t="s">
        <v>1</v>
      </c>
      <c r="E29" s="72" t="s">
        <v>50</v>
      </c>
      <c r="F29" s="73"/>
      <c r="G29" s="135"/>
      <c r="H29" s="136"/>
      <c r="I29" s="136"/>
      <c r="J29" s="139"/>
    </row>
    <row r="30" spans="1:18" ht="15" customHeight="1" x14ac:dyDescent="0.25">
      <c r="A30" s="130">
        <v>45071</v>
      </c>
      <c r="B30" s="130"/>
      <c r="C30" s="130"/>
      <c r="D30" s="130"/>
      <c r="E30" s="130"/>
      <c r="F30" s="78"/>
      <c r="G30" s="128" t="s">
        <v>83</v>
      </c>
      <c r="H30" s="129"/>
      <c r="I30" s="129"/>
      <c r="J30" s="129"/>
    </row>
    <row r="31" spans="1:18" ht="24.95" customHeight="1" x14ac:dyDescent="0.25">
      <c r="D31" s="10"/>
      <c r="E31" s="80"/>
      <c r="F31" s="80"/>
      <c r="H31" s="10"/>
      <c r="I31" s="82"/>
      <c r="J31" s="83"/>
    </row>
    <row r="32" spans="1:18" ht="24.95" customHeight="1" x14ac:dyDescent="0.25">
      <c r="D32" s="10"/>
      <c r="E32" s="84"/>
      <c r="F32" s="84"/>
      <c r="G32" s="85"/>
      <c r="H32" s="125"/>
      <c r="I32" s="126"/>
      <c r="J32" s="83"/>
    </row>
    <row r="33" spans="4:10" ht="24.95" customHeight="1" x14ac:dyDescent="0.25">
      <c r="D33" s="10"/>
      <c r="E33" s="84"/>
      <c r="F33" s="84"/>
      <c r="G33" s="85"/>
      <c r="H33" s="77"/>
      <c r="I33" s="101"/>
      <c r="J33" s="83"/>
    </row>
    <row r="34" spans="4:10" ht="24.95" customHeight="1" x14ac:dyDescent="0.25">
      <c r="D34" s="10"/>
      <c r="E34" s="86"/>
      <c r="F34" s="86"/>
      <c r="G34" s="87"/>
      <c r="H34" s="77"/>
      <c r="I34" s="101"/>
      <c r="J34" s="83"/>
    </row>
    <row r="35" spans="4:10" ht="24.95" customHeight="1" x14ac:dyDescent="0.25">
      <c r="E35" s="84"/>
      <c r="F35" s="84"/>
      <c r="G35" s="85"/>
      <c r="H35" s="88"/>
      <c r="I35" s="89"/>
    </row>
    <row r="36" spans="4:10" ht="30" customHeight="1" x14ac:dyDescent="0.25">
      <c r="E36" s="84"/>
      <c r="F36" s="84"/>
      <c r="G36" s="85"/>
      <c r="H36" s="88"/>
      <c r="I36" s="89"/>
    </row>
    <row r="37" spans="4:10" ht="30" customHeight="1" x14ac:dyDescent="0.25"/>
    <row r="38" spans="4:10" ht="30" customHeight="1" x14ac:dyDescent="0.25"/>
    <row r="39" spans="4:10" ht="30" customHeight="1" x14ac:dyDescent="0.25"/>
    <row r="40" spans="4:10" ht="30" customHeight="1" x14ac:dyDescent="0.25"/>
    <row r="41" spans="4:10" ht="30" customHeight="1" x14ac:dyDescent="0.25"/>
    <row r="42" spans="4:10" ht="30" customHeight="1" x14ac:dyDescent="0.25"/>
    <row r="43" spans="4:10" ht="30" customHeight="1" x14ac:dyDescent="0.25"/>
    <row r="44" spans="4:10" ht="30" customHeight="1" x14ac:dyDescent="0.25"/>
    <row r="45" spans="4:10" ht="30" customHeight="1" x14ac:dyDescent="0.25"/>
  </sheetData>
  <sheetProtection algorithmName="SHA-512" hashValue="6aSvsb/giewmp2k8pTp8RhiKvFj0kD2Y3u3XhZNoS9I3EWJC0sN2gtttQs7TO4AzQXsFCgHr/Ovd5WPT3+31wQ==" saltValue="hhz7vgbDLNDW0K14w5QRog==" spinCount="100000" sheet="1" selectLockedCells="1"/>
  <mergeCells count="19">
    <mergeCell ref="L7:P13"/>
    <mergeCell ref="M19:P19"/>
    <mergeCell ref="Q19:R19"/>
    <mergeCell ref="A2:J2"/>
    <mergeCell ref="A10:A16"/>
    <mergeCell ref="D4:E4"/>
    <mergeCell ref="C18:E18"/>
    <mergeCell ref="A1:J1"/>
    <mergeCell ref="A3:J3"/>
    <mergeCell ref="I4:J4"/>
    <mergeCell ref="A6:A9"/>
    <mergeCell ref="J6:J16"/>
    <mergeCell ref="G30:J30"/>
    <mergeCell ref="A30:E30"/>
    <mergeCell ref="A24:A25"/>
    <mergeCell ref="A17:A22"/>
    <mergeCell ref="G26:I29"/>
    <mergeCell ref="J17:J24"/>
    <mergeCell ref="J26:J29"/>
  </mergeCells>
  <conditionalFormatting sqref="D6:D17 D24:D25 D19:D22 H25 D29">
    <cfRule type="containsText" dxfId="56" priority="33" operator="containsText" text="NO">
      <formula>NOT(ISERROR(SEARCH("NO",D6)))</formula>
    </cfRule>
    <cfRule type="containsText" dxfId="55" priority="34" operator="containsText" text="YES">
      <formula>NOT(ISERROR(SEARCH("YES",D6)))</formula>
    </cfRule>
  </conditionalFormatting>
  <conditionalFormatting sqref="H6:H12">
    <cfRule type="containsText" dxfId="54" priority="31" operator="containsText" text="NO">
      <formula>NOT(ISERROR(SEARCH("NO",H6)))</formula>
    </cfRule>
    <cfRule type="containsText" dxfId="53" priority="32" operator="containsText" text="YES">
      <formula>NOT(ISERROR(SEARCH("YES",H6)))</formula>
    </cfRule>
  </conditionalFormatting>
  <conditionalFormatting sqref="H13:H22">
    <cfRule type="containsText" dxfId="52" priority="29" operator="containsText" text="NO">
      <formula>NOT(ISERROR(SEARCH("NO",H13)))</formula>
    </cfRule>
    <cfRule type="containsText" dxfId="51" priority="30" operator="containsText" text="YES">
      <formula>NOT(ISERROR(SEARCH("YES",H13)))</formula>
    </cfRule>
  </conditionalFormatting>
  <conditionalFormatting sqref="Q19">
    <cfRule type="containsText" dxfId="50" priority="16" operator="containsText" text="NO">
      <formula>NOT(ISERROR(SEARCH("NO",Q19)))</formula>
    </cfRule>
    <cfRule type="containsText" dxfId="49" priority="17" operator="containsText" text="YES">
      <formula>NOT(ISERROR(SEARCH("YES",Q19)))</formula>
    </cfRule>
  </conditionalFormatting>
  <conditionalFormatting sqref="D26">
    <cfRule type="containsText" dxfId="48" priority="11" operator="containsText" text="NO">
      <formula>NOT(ISERROR(SEARCH("NO",D26)))</formula>
    </cfRule>
    <cfRule type="containsText" dxfId="47" priority="12" operator="containsText" text="YES">
      <formula>NOT(ISERROR(SEARCH("YES",D26)))</formula>
    </cfRule>
  </conditionalFormatting>
  <conditionalFormatting sqref="D27">
    <cfRule type="containsText" dxfId="46" priority="9" operator="containsText" text="NO">
      <formula>NOT(ISERROR(SEARCH("NO",D27)))</formula>
    </cfRule>
    <cfRule type="containsText" dxfId="45" priority="10" operator="containsText" text="YES">
      <formula>NOT(ISERROR(SEARCH("YES",D27)))</formula>
    </cfRule>
  </conditionalFormatting>
  <conditionalFormatting sqref="D28">
    <cfRule type="containsText" dxfId="44" priority="7" operator="containsText" text="NO">
      <formula>NOT(ISERROR(SEARCH("NO",D28)))</formula>
    </cfRule>
    <cfRule type="containsText" dxfId="43" priority="8" operator="containsText" text="YES">
      <formula>NOT(ISERROR(SEARCH("YES",D28)))</formula>
    </cfRule>
  </conditionalFormatting>
  <conditionalFormatting sqref="D23">
    <cfRule type="containsText" dxfId="42" priority="5" operator="containsText" text="NO">
      <formula>NOT(ISERROR(SEARCH("NO",D23)))</formula>
    </cfRule>
    <cfRule type="containsText" dxfId="41" priority="6" operator="containsText" text="YES">
      <formula>NOT(ISERROR(SEARCH("YES",D23)))</formula>
    </cfRule>
  </conditionalFormatting>
  <conditionalFormatting sqref="H23">
    <cfRule type="containsText" dxfId="40" priority="3" operator="containsText" text="NO">
      <formula>NOT(ISERROR(SEARCH("NO",H23)))</formula>
    </cfRule>
    <cfRule type="containsText" dxfId="39" priority="4" operator="containsText" text="YES">
      <formula>NOT(ISERROR(SEARCH("YES",H23)))</formula>
    </cfRule>
  </conditionalFormatting>
  <conditionalFormatting sqref="H24">
    <cfRule type="containsText" dxfId="38" priority="1" operator="containsText" text="NO">
      <formula>NOT(ISERROR(SEARCH("NO",H24)))</formula>
    </cfRule>
    <cfRule type="containsText" dxfId="37" priority="2" operator="containsText" text="YES">
      <formula>NOT(ISERROR(SEARCH("YES",H24)))</formula>
    </cfRule>
  </conditionalFormatting>
  <pageMargins left="0.2" right="0.2" top="0.25" bottom="0.25" header="0.3" footer="0.3"/>
  <pageSetup orientation="portrait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Selections!$A$1:$A$2</xm:f>
          </x14:formula1>
          <xm:sqref>D6:D17 D19:D29 H6:H25</xm:sqref>
        </x14:dataValidation>
        <x14:dataValidation type="list" allowBlank="1" showInputMessage="1" showErrorMessage="1">
          <x14:formula1>
            <xm:f>Selections!$D$2:$D$5</xm:f>
          </x14:formula1>
          <xm:sqref>Q19:R19</xm:sqref>
        </x14:dataValidation>
        <x14:dataValidation type="list" showInputMessage="1" showErrorMessage="1">
          <x14:formula1>
            <xm:f>Selections!$C$1:$C$6</xm:f>
          </x14:formula1>
          <xm:sqref>F6:F25</xm:sqref>
        </x14:dataValidation>
        <x14:dataValidation type="list" showInputMessage="1" showErrorMessage="1">
          <x14:formula1>
            <xm:f>Selections!$B$1:$B$7</xm:f>
          </x14:formula1>
          <xm:sqref>B6:B17 B19:B29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5"/>
  <sheetViews>
    <sheetView topLeftCell="A37" zoomScale="85" zoomScaleNormal="85" workbookViewId="0">
      <selection activeCell="G32" sqref="G32"/>
    </sheetView>
  </sheetViews>
  <sheetFormatPr defaultColWidth="9.140625" defaultRowHeight="15" x14ac:dyDescent="0.25"/>
  <cols>
    <col min="1" max="1" width="3.7109375" style="79" bestFit="1" customWidth="1"/>
    <col min="2" max="2" width="9.5703125" style="10" customWidth="1"/>
    <col min="3" max="3" width="11" style="16" customWidth="1"/>
    <col min="4" max="4" width="33.42578125" style="91" customWidth="1"/>
    <col min="5" max="5" width="9" style="91" customWidth="1"/>
    <col min="6" max="6" width="9.42578125" style="81" customWidth="1"/>
    <col min="7" max="7" width="12.28515625" style="16" customWidth="1"/>
    <col min="8" max="8" width="31.42578125" style="92" customWidth="1"/>
    <col min="9" max="9" width="3.7109375" style="90" bestFit="1" customWidth="1"/>
    <col min="10" max="10" width="9.140625" style="16"/>
    <col min="11" max="12" width="9.140625" style="17"/>
    <col min="13" max="13" width="12" style="17" customWidth="1"/>
    <col min="14" max="14" width="16.28515625" style="17" customWidth="1"/>
    <col min="15" max="15" width="12" style="17" customWidth="1"/>
    <col min="16" max="16" width="11.5703125" style="17" customWidth="1"/>
    <col min="17" max="17" width="15.140625" style="17" customWidth="1"/>
    <col min="18" max="18" width="11.140625" style="17" customWidth="1"/>
    <col min="19" max="16384" width="9.140625" style="17"/>
  </cols>
  <sheetData>
    <row r="1" spans="1:26" s="18" customForma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20" customFormat="1" ht="21" x14ac:dyDescent="0.35">
      <c r="A2" s="151" t="s">
        <v>48</v>
      </c>
      <c r="B2" s="152"/>
      <c r="C2" s="152"/>
      <c r="D2" s="152"/>
      <c r="E2" s="152"/>
      <c r="F2" s="152"/>
      <c r="G2" s="152"/>
      <c r="H2" s="152"/>
      <c r="I2" s="152"/>
      <c r="J2" s="19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3.5" customHeight="1" x14ac:dyDescent="0.25">
      <c r="A3" s="141" t="s">
        <v>6</v>
      </c>
      <c r="B3" s="141"/>
      <c r="C3" s="141"/>
      <c r="D3" s="141"/>
      <c r="E3" s="141"/>
      <c r="F3" s="141"/>
      <c r="G3" s="141"/>
      <c r="H3" s="141"/>
      <c r="I3" s="141"/>
    </row>
    <row r="4" spans="1:26" ht="11.25" customHeight="1" thickBot="1" x14ac:dyDescent="0.3">
      <c r="A4" s="21" t="s">
        <v>7</v>
      </c>
      <c r="B4" s="22"/>
      <c r="C4" s="167">
        <f>Drafting!D4</f>
        <v>0</v>
      </c>
      <c r="D4" s="167"/>
      <c r="E4" s="23"/>
      <c r="F4" s="24" t="s">
        <v>86</v>
      </c>
      <c r="G4" s="167">
        <f>Drafting!I4</f>
        <v>0</v>
      </c>
      <c r="H4" s="167"/>
      <c r="I4" s="17"/>
      <c r="J4" s="17"/>
    </row>
    <row r="5" spans="1:26" s="10" customFormat="1" ht="15.75" thickBot="1" x14ac:dyDescent="0.3">
      <c r="A5" s="7"/>
      <c r="B5" s="6" t="s">
        <v>30</v>
      </c>
      <c r="C5" s="6" t="s">
        <v>24</v>
      </c>
      <c r="D5" s="6" t="s">
        <v>8</v>
      </c>
      <c r="E5" s="6" t="s">
        <v>75</v>
      </c>
      <c r="F5" s="6" t="s">
        <v>30</v>
      </c>
      <c r="G5" s="6" t="s">
        <v>24</v>
      </c>
      <c r="H5" s="8" t="s">
        <v>9</v>
      </c>
      <c r="I5" s="9"/>
      <c r="J5" s="6" t="s">
        <v>75</v>
      </c>
      <c r="K5" s="11"/>
      <c r="L5" s="17"/>
      <c r="M5" s="17"/>
      <c r="N5" s="17"/>
      <c r="O5" s="17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4.95" customHeight="1" thickTop="1" x14ac:dyDescent="0.25">
      <c r="A6" s="143" t="s">
        <v>10</v>
      </c>
      <c r="B6" s="25" t="s">
        <v>25</v>
      </c>
      <c r="C6" s="16" t="str">
        <f>IF(Drafting!D6="YES","TAKEN","Eligible")</f>
        <v>Eligible</v>
      </c>
      <c r="D6" s="26" t="s">
        <v>11</v>
      </c>
      <c r="E6" s="27"/>
      <c r="F6" s="28" t="s">
        <v>26</v>
      </c>
      <c r="G6" s="16" t="str">
        <f>IF(Drafting!H6="YES","TAKEN","Eligible")</f>
        <v>Eligible</v>
      </c>
      <c r="H6" s="29" t="s">
        <v>12</v>
      </c>
      <c r="I6" s="145" t="s">
        <v>81</v>
      </c>
      <c r="J6" s="16" t="s">
        <v>32</v>
      </c>
      <c r="N6" s="166" t="s">
        <v>84</v>
      </c>
      <c r="O6" s="166"/>
      <c r="P6" s="166"/>
      <c r="Q6" s="166"/>
    </row>
    <row r="7" spans="1:26" ht="24.95" customHeight="1" x14ac:dyDescent="0.25">
      <c r="A7" s="143"/>
      <c r="B7" s="30" t="s">
        <v>25</v>
      </c>
      <c r="C7" s="16" t="str">
        <f>IF(Drafting!D7="YES","TAKEN",IF(Drafting!D6="YES","Eligible","Not Eligible"))</f>
        <v>Not Eligible</v>
      </c>
      <c r="D7" s="31" t="s">
        <v>13</v>
      </c>
      <c r="E7" s="32"/>
      <c r="F7" s="30" t="s">
        <v>26</v>
      </c>
      <c r="G7" s="16" t="str">
        <f>IF(Drafting!H7="YES","TAKEN","Eligible")</f>
        <v>Eligible</v>
      </c>
      <c r="H7" s="33" t="s">
        <v>51</v>
      </c>
      <c r="I7" s="146"/>
      <c r="J7" s="16" t="s">
        <v>29</v>
      </c>
      <c r="L7" s="16"/>
      <c r="M7" s="16"/>
      <c r="N7" s="166"/>
      <c r="O7" s="166"/>
      <c r="P7" s="166"/>
      <c r="Q7" s="166"/>
      <c r="R7" s="16"/>
      <c r="S7" s="16"/>
      <c r="T7" s="16"/>
    </row>
    <row r="8" spans="1:26" ht="28.5" customHeight="1" x14ac:dyDescent="0.25">
      <c r="A8" s="143"/>
      <c r="B8" s="30" t="s">
        <v>25</v>
      </c>
      <c r="C8" s="16" t="str">
        <f>IF(Drafting!D8="YES","TAKEN",IF(Drafting!D7="YES","Eligible","Not Eligible"))</f>
        <v>Not Eligible</v>
      </c>
      <c r="D8" s="31" t="s">
        <v>14</v>
      </c>
      <c r="E8" s="32"/>
      <c r="F8" s="30" t="s">
        <v>26</v>
      </c>
      <c r="G8" s="16" t="str">
        <f>IF(Drafting!H8="YES","TAKEN","Eligible")</f>
        <v>Eligible</v>
      </c>
      <c r="H8" s="34" t="s">
        <v>52</v>
      </c>
      <c r="I8" s="146"/>
      <c r="J8" s="16" t="s">
        <v>32</v>
      </c>
    </row>
    <row r="9" spans="1:26" ht="28.5" customHeight="1" thickBot="1" x14ac:dyDescent="0.3">
      <c r="A9" s="144"/>
      <c r="B9" s="30" t="s">
        <v>25</v>
      </c>
      <c r="C9" s="16" t="str">
        <f>IF(Drafting!D9="YES","TAKEN",IF(Drafting!D7="YES","Eligible","Not Eligible"))</f>
        <v>Not Eligible</v>
      </c>
      <c r="D9" s="35" t="s">
        <v>15</v>
      </c>
      <c r="E9" s="36"/>
      <c r="F9" s="30" t="s">
        <v>26</v>
      </c>
      <c r="G9" s="16" t="str">
        <f>IF(Drafting!H9="YES","TAKEN","Eligible")</f>
        <v>Eligible</v>
      </c>
      <c r="H9" s="33" t="s">
        <v>53</v>
      </c>
      <c r="I9" s="146"/>
      <c r="J9" s="16" t="s">
        <v>32</v>
      </c>
      <c r="M9" s="168" t="s">
        <v>73</v>
      </c>
      <c r="N9" s="168"/>
      <c r="O9" s="168"/>
      <c r="P9" s="168"/>
      <c r="Q9" s="168"/>
      <c r="R9" s="168"/>
    </row>
    <row r="10" spans="1:26" ht="28.5" customHeight="1" thickTop="1" x14ac:dyDescent="0.25">
      <c r="A10" s="162" t="s">
        <v>16</v>
      </c>
      <c r="B10" s="30" t="s">
        <v>25</v>
      </c>
      <c r="C10" s="16" t="str">
        <f>IF(Drafting!D10="YES","TAKEN","Eligible")</f>
        <v>Eligible</v>
      </c>
      <c r="D10" s="37" t="s">
        <v>36</v>
      </c>
      <c r="E10" s="38"/>
      <c r="F10" s="30" t="s">
        <v>26</v>
      </c>
      <c r="G10" s="16" t="str">
        <f>IF(Drafting!H10="YES","TAKEN",IF(Drafting!D27="YES","Eligible","Not Eligible"))</f>
        <v>Not Eligible</v>
      </c>
      <c r="H10" s="33" t="s">
        <v>54</v>
      </c>
      <c r="I10" s="146"/>
      <c r="J10" s="16" t="s">
        <v>29</v>
      </c>
      <c r="M10" s="168"/>
      <c r="N10" s="168"/>
      <c r="O10" s="168"/>
      <c r="P10" s="168"/>
      <c r="Q10" s="168"/>
      <c r="R10" s="168"/>
    </row>
    <row r="11" spans="1:26" ht="31.5" customHeight="1" x14ac:dyDescent="0.25">
      <c r="A11" s="162"/>
      <c r="B11" s="30" t="s">
        <v>25</v>
      </c>
      <c r="C11" s="16" t="str">
        <f>IF(Drafting!D11="YES","TAKEN",IF(OR(Drafting!D10="YES",COUNTIF($M$19:$M$29,"gbio")),"Eligible","Not Eligible"))</f>
        <v>Not Eligible</v>
      </c>
      <c r="D11" s="39" t="s">
        <v>37</v>
      </c>
      <c r="E11" s="40"/>
      <c r="F11" s="30" t="s">
        <v>26</v>
      </c>
      <c r="G11" s="16" t="str">
        <f>IF(Drafting!H11="YES","TAKEN",IF(Drafting!H8="YES","Eligible","Not Eligible"))</f>
        <v>Not Eligible</v>
      </c>
      <c r="H11" s="33" t="s">
        <v>55</v>
      </c>
      <c r="I11" s="146"/>
      <c r="J11" s="16" t="s">
        <v>32</v>
      </c>
      <c r="M11" s="168"/>
      <c r="N11" s="168"/>
      <c r="O11" s="168"/>
      <c r="P11" s="168"/>
      <c r="Q11" s="168"/>
      <c r="R11" s="168"/>
    </row>
    <row r="12" spans="1:26" ht="30" customHeight="1" x14ac:dyDescent="0.25">
      <c r="A12" s="162"/>
      <c r="B12" s="30" t="s">
        <v>25</v>
      </c>
      <c r="C12" s="16" t="str">
        <f>IF(Drafting!D12="YES","TAKEN","Eligible")</f>
        <v>Eligible</v>
      </c>
      <c r="D12" s="41" t="s">
        <v>38</v>
      </c>
      <c r="E12" s="42"/>
      <c r="F12" s="30" t="s">
        <v>26</v>
      </c>
      <c r="G12" s="16" t="str">
        <f>IF(Drafting!H12="YES","TAKEN","Eligible")</f>
        <v>Eligible</v>
      </c>
      <c r="H12" s="33" t="s">
        <v>56</v>
      </c>
      <c r="I12" s="146"/>
      <c r="J12" s="16" t="s">
        <v>29</v>
      </c>
      <c r="U12" s="43"/>
    </row>
    <row r="13" spans="1:26" ht="24.95" customHeight="1" x14ac:dyDescent="0.25">
      <c r="A13" s="162"/>
      <c r="B13" s="30" t="s">
        <v>25</v>
      </c>
      <c r="C13" s="16" t="str">
        <f>IF(Drafting!D13="YES","TAKEN",IF(OR(Drafting!D12="YES",AND(COUNTIF($M$19:$M$29,"chem"),COUNTIF($N$19:$N$29,101))),"Eligible","Not Eligible"))</f>
        <v>Not Eligible</v>
      </c>
      <c r="D13" s="41" t="s">
        <v>39</v>
      </c>
      <c r="E13" s="42"/>
      <c r="F13" s="30" t="s">
        <v>26</v>
      </c>
      <c r="G13" s="16" t="str">
        <f>IF(Drafting!H13="YES","TAKEN",IF(AND(Drafting!H9="YES",Drafting!D27="YES"),"Eligible","Not Eligible"))</f>
        <v>Not Eligible</v>
      </c>
      <c r="H13" s="44" t="s">
        <v>57</v>
      </c>
      <c r="I13" s="146"/>
      <c r="J13" s="16" t="s">
        <v>32</v>
      </c>
      <c r="M13" s="169" t="s">
        <v>33</v>
      </c>
      <c r="N13" s="169"/>
      <c r="O13" s="169"/>
      <c r="P13" s="169"/>
      <c r="Q13" s="169"/>
      <c r="R13" s="169"/>
      <c r="S13" s="169"/>
    </row>
    <row r="14" spans="1:26" ht="24.95" customHeight="1" x14ac:dyDescent="0.25">
      <c r="A14" s="162"/>
      <c r="B14" s="30" t="s">
        <v>25</v>
      </c>
      <c r="C14" s="16" t="str">
        <f>IF(Drafting!D14="YES","TAKEN",IF(Drafting!D28="YES","Eligible","Not Eligible"))</f>
        <v>Not Eligible</v>
      </c>
      <c r="D14" s="45" t="s">
        <v>17</v>
      </c>
      <c r="E14" s="46"/>
      <c r="F14" s="30" t="s">
        <v>26</v>
      </c>
      <c r="G14" s="16" t="str">
        <f>IF(Drafting!H14="YES","TAKEN",IF(AND(Drafting!H9="YES",Drafting!H11="YES"),"Eligible","Not Eligible"))</f>
        <v>Not Eligible</v>
      </c>
      <c r="H14" s="33" t="s">
        <v>58</v>
      </c>
      <c r="I14" s="146"/>
      <c r="J14" s="16" t="s">
        <v>32</v>
      </c>
    </row>
    <row r="15" spans="1:26" ht="24.95" customHeight="1" x14ac:dyDescent="0.25">
      <c r="A15" s="162"/>
      <c r="B15" s="30" t="s">
        <v>25</v>
      </c>
      <c r="C15" s="16" t="str">
        <f>IF(Drafting!D15="YES","TAKEN",IF(OR(Drafting!D14="YES",AND(COUNTIF($M$19:$M$29,"phys"),COUNTIF($N$19:$N$29,191))),"Eligible","Not Eligible"))</f>
        <v>Not Eligible</v>
      </c>
      <c r="D15" s="47" t="s">
        <v>18</v>
      </c>
      <c r="E15" s="48"/>
      <c r="F15" s="30" t="s">
        <v>26</v>
      </c>
      <c r="G15" s="16" t="str">
        <f>IF(Drafting!H15="YES","TAKEN",IF(Drafting!H14="YES","Eligible","Not Eligible"))</f>
        <v>Not Eligible</v>
      </c>
      <c r="H15" s="33" t="s">
        <v>59</v>
      </c>
      <c r="I15" s="146"/>
      <c r="J15" s="16" t="s">
        <v>32</v>
      </c>
      <c r="M15" s="170" t="s">
        <v>76</v>
      </c>
      <c r="N15" s="171"/>
      <c r="O15" s="171"/>
      <c r="P15" s="171"/>
      <c r="Q15" s="171"/>
      <c r="R15" s="172"/>
    </row>
    <row r="16" spans="1:26" ht="28.5" customHeight="1" thickBot="1" x14ac:dyDescent="0.3">
      <c r="A16" s="162"/>
      <c r="B16" s="49" t="s">
        <v>25</v>
      </c>
      <c r="C16" s="16" t="str">
        <f>IF(Drafting!D16="YES","TAKEN",IF(OR(Drafting!D12="YES",Drafting!D14="YES"),"Eligible","Not Eligible"))</f>
        <v>Not Eligible</v>
      </c>
      <c r="D16" s="50" t="s">
        <v>40</v>
      </c>
      <c r="E16" s="51"/>
      <c r="F16" s="49" t="s">
        <v>26</v>
      </c>
      <c r="G16" s="16" t="str">
        <f>IF(Drafting!H16="YES","TAKEN",IF(Drafting!H15="YES","Eligible","Not Eligible"))</f>
        <v>Not Eligible</v>
      </c>
      <c r="H16" s="52" t="s">
        <v>60</v>
      </c>
      <c r="I16" s="146"/>
      <c r="J16" s="16" t="s">
        <v>32</v>
      </c>
      <c r="M16" s="173"/>
      <c r="N16" s="174"/>
      <c r="O16" s="174"/>
      <c r="P16" s="174"/>
      <c r="Q16" s="174"/>
      <c r="R16" s="175"/>
    </row>
    <row r="17" spans="1:21" ht="24.95" customHeight="1" thickTop="1" x14ac:dyDescent="0.25">
      <c r="A17" s="162"/>
      <c r="B17" s="28" t="s">
        <v>25</v>
      </c>
      <c r="C17" s="16" t="str">
        <f>IF(Drafting!D17="YES","TAKEN",IF(OR(Drafting!D13="YES",Drafting!D15="YES"),"Eligible","Not Eligible"))</f>
        <v>Not Eligible</v>
      </c>
      <c r="D17" s="50" t="s">
        <v>41</v>
      </c>
      <c r="E17" s="53"/>
      <c r="F17" s="28" t="s">
        <v>26</v>
      </c>
      <c r="G17" s="16" t="str">
        <f>IF(Drafting!H17="YES","TAKEN",IF(Drafting!H9="YES","Eligible","Not Eligible"))</f>
        <v>Not Eligible</v>
      </c>
      <c r="H17" s="54" t="s">
        <v>61</v>
      </c>
      <c r="I17" s="137" t="s">
        <v>82</v>
      </c>
      <c r="J17" s="16" t="s">
        <v>32</v>
      </c>
      <c r="M17" s="176" t="s">
        <v>79</v>
      </c>
      <c r="N17" s="177"/>
      <c r="O17" s="178"/>
      <c r="P17" s="179" t="s">
        <v>80</v>
      </c>
      <c r="Q17" s="177"/>
      <c r="R17" s="180"/>
    </row>
    <row r="18" spans="1:21" ht="33" customHeight="1" thickBot="1" x14ac:dyDescent="0.3">
      <c r="A18" s="127"/>
      <c r="B18" s="155" t="s">
        <v>42</v>
      </c>
      <c r="C18" s="156"/>
      <c r="D18" s="161"/>
      <c r="E18" s="101"/>
      <c r="F18" s="30" t="s">
        <v>27</v>
      </c>
      <c r="G18" s="16" t="str">
        <f>IF(Drafting!H18="YES","TAKEN",IF(AND(Drafting!H13="YES",Drafting!H22="YES"),"Eligible","Not Eligible"))</f>
        <v>Not Eligible</v>
      </c>
      <c r="H18" s="55" t="s">
        <v>62</v>
      </c>
      <c r="I18" s="137"/>
      <c r="J18" s="16" t="s">
        <v>32</v>
      </c>
      <c r="L18" s="65" t="s">
        <v>100</v>
      </c>
      <c r="M18" s="56" t="s">
        <v>77</v>
      </c>
      <c r="N18" s="56" t="s">
        <v>78</v>
      </c>
      <c r="O18" s="57" t="s">
        <v>34</v>
      </c>
      <c r="P18" s="58" t="s">
        <v>77</v>
      </c>
      <c r="Q18" s="59" t="s">
        <v>78</v>
      </c>
      <c r="R18" s="59" t="s">
        <v>34</v>
      </c>
    </row>
    <row r="19" spans="1:21" ht="28.5" customHeight="1" thickTop="1" x14ac:dyDescent="0.25">
      <c r="A19" s="165" t="s">
        <v>19</v>
      </c>
      <c r="B19" s="30" t="s">
        <v>25</v>
      </c>
      <c r="C19" s="16" t="str">
        <f>IF(Drafting!D19="YES","TAKEN","Eligible")</f>
        <v>Eligible</v>
      </c>
      <c r="D19" s="54" t="s">
        <v>43</v>
      </c>
      <c r="E19" s="60"/>
      <c r="F19" s="30" t="s">
        <v>27</v>
      </c>
      <c r="G19" s="16" t="str">
        <f>IF(Drafting!H19="YES","TAKEN",IF(Drafting!H9="YES","Eligible","Not Eligible"))</f>
        <v>Not Eligible</v>
      </c>
      <c r="H19" s="55" t="s">
        <v>63</v>
      </c>
      <c r="I19" s="137"/>
      <c r="J19" s="16" t="s">
        <v>32</v>
      </c>
      <c r="L19" s="4" t="s">
        <v>1</v>
      </c>
      <c r="M19" s="12"/>
      <c r="N19" s="12"/>
      <c r="O19" s="13"/>
      <c r="P19" s="15"/>
      <c r="Q19" s="12"/>
      <c r="R19" s="12"/>
    </row>
    <row r="20" spans="1:21" ht="24.95" customHeight="1" x14ac:dyDescent="0.25">
      <c r="A20" s="165"/>
      <c r="B20" s="30" t="s">
        <v>25</v>
      </c>
      <c r="C20" s="16" t="str">
        <f>IF(Drafting!D20="YES","TAKEN","Eligible")</f>
        <v>Eligible</v>
      </c>
      <c r="D20" s="62" t="s">
        <v>44</v>
      </c>
      <c r="E20" s="40"/>
      <c r="F20" s="30" t="s">
        <v>28</v>
      </c>
      <c r="G20" s="16" t="str">
        <f>IF(Drafting!H20="YES","TAKEN",IF(Drafting!H22="YES","Eligible","Not Eligible"))</f>
        <v>Not Eligible</v>
      </c>
      <c r="H20" s="55" t="s">
        <v>64</v>
      </c>
      <c r="I20" s="137"/>
      <c r="J20" s="16" t="s">
        <v>32</v>
      </c>
      <c r="L20" s="4" t="s">
        <v>1</v>
      </c>
      <c r="M20" s="12"/>
      <c r="N20" s="12"/>
      <c r="O20" s="13"/>
      <c r="P20" s="15"/>
      <c r="Q20" s="12"/>
      <c r="R20" s="12"/>
    </row>
    <row r="21" spans="1:21" ht="26.25" thickBot="1" x14ac:dyDescent="0.3">
      <c r="A21" s="165"/>
      <c r="B21" s="30" t="s">
        <v>25</v>
      </c>
      <c r="C21" s="16" t="str">
        <f>IF(Drafting!D21="YES","TAKEN",IF(OR(Drafting!Q19="Junior",Drafting!Q19="Senior"),"Eligible","Not Eligible"))</f>
        <v>Not Eligible</v>
      </c>
      <c r="D21" s="63" t="s">
        <v>45</v>
      </c>
      <c r="E21" s="64"/>
      <c r="F21" s="30" t="s">
        <v>27</v>
      </c>
      <c r="G21" s="16" t="str">
        <f>IF(Drafting!H21="YES","TAKEN",IF(AND(Drafting!H11="YES",Drafting!H20="YES"),"Eligible","Not Eligible"))</f>
        <v>Not Eligible</v>
      </c>
      <c r="H21" s="55" t="s">
        <v>65</v>
      </c>
      <c r="I21" s="137"/>
      <c r="J21" s="16" t="s">
        <v>32</v>
      </c>
      <c r="L21" s="4" t="s">
        <v>1</v>
      </c>
      <c r="M21" s="12"/>
      <c r="N21" s="12"/>
      <c r="O21" s="13"/>
      <c r="P21" s="15"/>
      <c r="Q21" s="12"/>
      <c r="R21" s="12"/>
    </row>
    <row r="22" spans="1:21" ht="21.75" customHeight="1" thickTop="1" x14ac:dyDescent="0.25">
      <c r="A22" s="165"/>
      <c r="B22" s="30" t="s">
        <v>25</v>
      </c>
      <c r="C22" s="16" t="str">
        <f>IF(Drafting!D22="YES","TAKEN","Eligible")</f>
        <v>Eligible</v>
      </c>
      <c r="D22" s="54" t="s">
        <v>20</v>
      </c>
      <c r="E22" s="60"/>
      <c r="F22" s="30" t="s">
        <v>26</v>
      </c>
      <c r="G22" s="16" t="str">
        <f>IF(Drafting!H22="YES","TAKEN",IF(Drafting!H9="YES","Eligible","Not Eligible"))</f>
        <v>Not Eligible</v>
      </c>
      <c r="H22" s="55" t="s">
        <v>66</v>
      </c>
      <c r="I22" s="137"/>
      <c r="J22" s="16" t="s">
        <v>32</v>
      </c>
      <c r="L22" s="4" t="s">
        <v>1</v>
      </c>
      <c r="M22" s="12"/>
      <c r="N22" s="12"/>
      <c r="O22" s="13"/>
      <c r="P22" s="15"/>
      <c r="Q22" s="12"/>
      <c r="R22" s="12"/>
      <c r="T22" s="65"/>
      <c r="U22" s="65"/>
    </row>
    <row r="23" spans="1:21" ht="26.25" customHeight="1" x14ac:dyDescent="0.25">
      <c r="A23" s="165"/>
      <c r="B23" s="30" t="s">
        <v>25</v>
      </c>
      <c r="C23" s="16" t="str">
        <f>IF(Drafting!D23="YES","TAKEN","Eligible")</f>
        <v>Eligible</v>
      </c>
      <c r="D23" s="66" t="s">
        <v>46</v>
      </c>
      <c r="E23" s="48"/>
      <c r="F23" s="30" t="s">
        <v>28</v>
      </c>
      <c r="G23" s="16" t="str">
        <f>IF(Drafting!H23="YES","TAKEN",IF(Drafting!H22="YES","Eligible","Not Eligible"))</f>
        <v>Not Eligible</v>
      </c>
      <c r="H23" s="55" t="s">
        <v>67</v>
      </c>
      <c r="I23" s="137"/>
      <c r="J23" s="16" t="s">
        <v>32</v>
      </c>
      <c r="L23" s="4" t="s">
        <v>1</v>
      </c>
      <c r="M23" s="12"/>
      <c r="N23" s="12"/>
      <c r="O23" s="13"/>
      <c r="P23" s="15"/>
      <c r="Q23" s="12"/>
      <c r="R23" s="12"/>
    </row>
    <row r="24" spans="1:21" ht="27" customHeight="1" thickBot="1" x14ac:dyDescent="0.3">
      <c r="A24" s="165"/>
      <c r="B24" s="30" t="s">
        <v>25</v>
      </c>
      <c r="C24" s="16" t="str">
        <f>IF(Drafting!D24="YES","TAKEN","Eligible")</f>
        <v>Eligible</v>
      </c>
      <c r="D24" s="66" t="s">
        <v>21</v>
      </c>
      <c r="E24" s="53"/>
      <c r="F24" s="67" t="s">
        <v>27</v>
      </c>
      <c r="G24" s="16" t="str">
        <f>IF(Drafting!H24="YES","TAKEN",IF(Drafting!H9="YES","Eligible","Not Eligible"))</f>
        <v>Not Eligible</v>
      </c>
      <c r="H24" s="68" t="s">
        <v>68</v>
      </c>
      <c r="I24" s="137"/>
      <c r="J24" s="16" t="s">
        <v>32</v>
      </c>
      <c r="L24" s="4" t="s">
        <v>1</v>
      </c>
      <c r="M24" s="12"/>
      <c r="N24" s="12"/>
      <c r="O24" s="13"/>
      <c r="P24" s="15"/>
      <c r="Q24" s="14"/>
      <c r="R24" s="12"/>
    </row>
    <row r="25" spans="1:21" ht="33" customHeight="1" thickTop="1" thickBot="1" x14ac:dyDescent="0.3">
      <c r="A25" s="165"/>
      <c r="B25" s="30" t="s">
        <v>25</v>
      </c>
      <c r="C25" s="16" t="str">
        <f>IF(Drafting!D25="YES","TAKEN","Eligible")</f>
        <v>Eligible</v>
      </c>
      <c r="D25" s="62" t="s">
        <v>47</v>
      </c>
      <c r="E25" s="40"/>
      <c r="F25" s="30" t="s">
        <v>26</v>
      </c>
      <c r="G25" s="16" t="str">
        <f>IF(Drafting!H25="YES","TAKEN",IF(OR(Drafting!Q19="Junior",Drafting!Q19="Senior"),"Eligible","Not Eligible"))</f>
        <v>Not Eligible</v>
      </c>
      <c r="H25" s="69" t="str">
        <f>Drafting!I25</f>
        <v>________ Technical Electives: MGMT, IT, DDT (3 hrs)</v>
      </c>
      <c r="I25" s="70" t="s">
        <v>71</v>
      </c>
      <c r="J25" s="16" t="s">
        <v>29</v>
      </c>
      <c r="L25" s="4" t="s">
        <v>1</v>
      </c>
      <c r="M25" s="12"/>
      <c r="N25" s="12"/>
      <c r="O25" s="13"/>
      <c r="P25" s="15"/>
      <c r="Q25" s="12"/>
      <c r="R25" s="12"/>
      <c r="T25" s="16"/>
      <c r="U25" s="16"/>
    </row>
    <row r="26" spans="1:21" ht="40.5" customHeight="1" thickTop="1" x14ac:dyDescent="0.25">
      <c r="A26" s="165"/>
      <c r="B26" s="30"/>
      <c r="C26" s="16" t="str">
        <f>IF(Drafting!D26="YES","TAKEN","Eligible")</f>
        <v>Eligible</v>
      </c>
      <c r="D26" s="72" t="s">
        <v>22</v>
      </c>
      <c r="E26" s="73"/>
      <c r="F26" s="133" t="s">
        <v>70</v>
      </c>
      <c r="G26" s="134"/>
      <c r="H26" s="134"/>
      <c r="I26" s="138"/>
      <c r="L26" s="4" t="s">
        <v>1</v>
      </c>
      <c r="M26" s="12"/>
      <c r="N26" s="12"/>
      <c r="O26" s="13"/>
      <c r="P26" s="15"/>
      <c r="Q26" s="14"/>
      <c r="R26" s="12"/>
    </row>
    <row r="27" spans="1:21" ht="22.9" customHeight="1" x14ac:dyDescent="0.25">
      <c r="A27" s="163" t="s">
        <v>23</v>
      </c>
      <c r="B27" s="30" t="s">
        <v>25</v>
      </c>
      <c r="C27" s="16" t="str">
        <f>IF(Drafting!D27="YES","TAKEN","Eligible")</f>
        <v>Eligible</v>
      </c>
      <c r="D27" s="72" t="s">
        <v>72</v>
      </c>
      <c r="E27" s="77" t="s">
        <v>32</v>
      </c>
      <c r="F27" s="133"/>
      <c r="G27" s="134"/>
      <c r="H27" s="134"/>
      <c r="I27" s="138"/>
      <c r="L27" s="4" t="s">
        <v>1</v>
      </c>
      <c r="M27" s="12"/>
      <c r="N27" s="12"/>
      <c r="O27" s="13"/>
      <c r="P27" s="15"/>
      <c r="Q27" s="12"/>
      <c r="R27" s="12"/>
      <c r="T27" s="16"/>
      <c r="U27" s="16"/>
    </row>
    <row r="28" spans="1:21" ht="25.15" customHeight="1" x14ac:dyDescent="0.25">
      <c r="A28" s="163"/>
      <c r="B28" s="30" t="s">
        <v>25</v>
      </c>
      <c r="C28" s="16" t="str">
        <f>IF(Drafting!D28="YES","TAKEN",IF(Drafting!D27="YES","Eligible","Not Eligible"))</f>
        <v>Not Eligible</v>
      </c>
      <c r="D28" s="72" t="s">
        <v>49</v>
      </c>
      <c r="E28" s="77" t="s">
        <v>32</v>
      </c>
      <c r="F28" s="133"/>
      <c r="G28" s="134"/>
      <c r="H28" s="134"/>
      <c r="I28" s="138"/>
      <c r="L28" s="4" t="s">
        <v>1</v>
      </c>
      <c r="M28" s="12"/>
      <c r="N28" s="12"/>
      <c r="O28" s="13"/>
      <c r="P28" s="15"/>
      <c r="Q28" s="14"/>
      <c r="R28" s="12"/>
    </row>
    <row r="29" spans="1:21" ht="24.6" customHeight="1" thickBot="1" x14ac:dyDescent="0.3">
      <c r="A29" s="164"/>
      <c r="B29" s="30" t="s">
        <v>25</v>
      </c>
      <c r="C29" s="16" t="str">
        <f>IF(Drafting!D29="YES","TAKEN",IF(Drafting!D27="YES","Eligible","Not Eligible"))</f>
        <v>Not Eligible</v>
      </c>
      <c r="D29" s="72" t="s">
        <v>50</v>
      </c>
      <c r="E29" s="77" t="s">
        <v>32</v>
      </c>
      <c r="F29" s="135"/>
      <c r="G29" s="136"/>
      <c r="H29" s="136"/>
      <c r="I29" s="139"/>
      <c r="L29" s="4" t="s">
        <v>1</v>
      </c>
      <c r="M29" s="12"/>
      <c r="N29" s="12"/>
      <c r="O29" s="13"/>
      <c r="P29" s="15"/>
      <c r="Q29" s="12"/>
      <c r="R29" s="12"/>
      <c r="T29" s="16"/>
      <c r="U29" s="16"/>
    </row>
    <row r="30" spans="1:21" ht="15" customHeight="1" x14ac:dyDescent="0.25">
      <c r="A30" s="130"/>
      <c r="B30" s="130"/>
      <c r="C30" s="130"/>
      <c r="D30" s="130"/>
      <c r="E30" s="78"/>
      <c r="F30" s="128" t="s">
        <v>83</v>
      </c>
      <c r="G30" s="129"/>
      <c r="H30" s="129"/>
      <c r="I30" s="129"/>
      <c r="M30" s="61"/>
      <c r="N30" s="61"/>
      <c r="O30" s="74">
        <f>SUM(O19:O29)</f>
        <v>0</v>
      </c>
      <c r="P30" s="157" t="s">
        <v>35</v>
      </c>
      <c r="Q30" s="158"/>
      <c r="R30" s="75"/>
      <c r="T30" s="16"/>
      <c r="U30" s="16"/>
    </row>
    <row r="31" spans="1:21" ht="24.95" customHeight="1" thickBot="1" x14ac:dyDescent="0.3">
      <c r="C31" s="10"/>
      <c r="D31" s="80"/>
      <c r="E31" s="80"/>
      <c r="G31" s="10"/>
      <c r="H31" s="82"/>
      <c r="I31" s="83"/>
      <c r="T31" s="16"/>
      <c r="U31" s="16"/>
    </row>
    <row r="32" spans="1:21" ht="31.5" customHeight="1" thickBot="1" x14ac:dyDescent="0.3">
      <c r="C32" s="10"/>
      <c r="D32" s="84"/>
      <c r="E32" s="84"/>
      <c r="F32" s="85"/>
      <c r="G32" s="95"/>
      <c r="H32" s="96" t="s">
        <v>97</v>
      </c>
      <c r="I32" s="83"/>
      <c r="M32" s="159" t="s">
        <v>87</v>
      </c>
      <c r="N32" s="159"/>
      <c r="O32" s="160"/>
      <c r="P32" s="160"/>
      <c r="Q32" s="160"/>
      <c r="R32" s="160"/>
      <c r="S32" s="181"/>
      <c r="T32" s="181"/>
      <c r="U32" s="16"/>
    </row>
    <row r="33" spans="3:21" ht="31.5" customHeight="1" thickTop="1" thickBot="1" x14ac:dyDescent="0.3">
      <c r="C33" s="10"/>
      <c r="D33" s="84"/>
      <c r="E33" s="84"/>
      <c r="F33" s="85"/>
      <c r="G33" s="95"/>
      <c r="H33" s="96" t="s">
        <v>97</v>
      </c>
      <c r="I33" s="83"/>
      <c r="P33" s="102" t="s">
        <v>88</v>
      </c>
      <c r="Q33" s="102"/>
      <c r="R33" s="102"/>
      <c r="S33" s="102" t="s">
        <v>89</v>
      </c>
      <c r="T33" s="102"/>
      <c r="U33" s="16"/>
    </row>
    <row r="34" spans="3:21" ht="30.75" customHeight="1" thickTop="1" thickBot="1" x14ac:dyDescent="0.3">
      <c r="C34" s="10"/>
      <c r="D34" s="86"/>
      <c r="E34" s="86"/>
      <c r="F34" s="87"/>
      <c r="G34" s="97"/>
      <c r="H34" s="96" t="s">
        <v>97</v>
      </c>
      <c r="I34" s="83"/>
      <c r="L34"/>
      <c r="M34"/>
      <c r="N34"/>
      <c r="O34" s="182" t="s">
        <v>90</v>
      </c>
      <c r="P34" s="182"/>
      <c r="Q34" s="182"/>
      <c r="R34"/>
      <c r="S34"/>
      <c r="T34"/>
      <c r="U34"/>
    </row>
    <row r="35" spans="3:21" ht="24.95" customHeight="1" thickTop="1" x14ac:dyDescent="0.25">
      <c r="D35" s="84"/>
      <c r="E35" s="84"/>
      <c r="F35" s="85"/>
      <c r="G35" s="88"/>
      <c r="H35" s="89"/>
      <c r="L35" s="183"/>
      <c r="M35" s="183"/>
      <c r="N35" s="183"/>
      <c r="O35" s="183"/>
      <c r="P35" s="183"/>
      <c r="Q35" s="183"/>
      <c r="R35" s="183"/>
      <c r="S35" s="183"/>
      <c r="T35" s="183"/>
      <c r="U35" s="183"/>
    </row>
    <row r="36" spans="3:21" ht="30" customHeight="1" x14ac:dyDescent="0.25">
      <c r="D36" s="84"/>
      <c r="E36" s="84"/>
      <c r="F36" s="85"/>
      <c r="G36" s="88"/>
      <c r="H36" s="89"/>
      <c r="L36" s="183"/>
      <c r="M36" s="183"/>
      <c r="N36" s="183"/>
      <c r="O36" s="183"/>
      <c r="P36" s="183"/>
      <c r="Q36" s="183"/>
      <c r="R36" s="183"/>
      <c r="S36" s="183"/>
      <c r="T36" s="183"/>
      <c r="U36" s="183"/>
    </row>
    <row r="37" spans="3:21" ht="30" customHeight="1" x14ac:dyDescent="0.25">
      <c r="L37" s="183"/>
      <c r="M37" s="183"/>
      <c r="N37" s="183"/>
      <c r="O37" s="183"/>
      <c r="P37" s="183"/>
      <c r="Q37" s="183"/>
      <c r="R37" s="183"/>
      <c r="S37" s="183"/>
      <c r="T37" s="183"/>
      <c r="U37" s="183"/>
    </row>
    <row r="38" spans="3:21" ht="30" customHeight="1" x14ac:dyDescent="0.25">
      <c r="L38"/>
      <c r="M38"/>
      <c r="N38"/>
      <c r="O38"/>
      <c r="P38"/>
      <c r="Q38"/>
      <c r="R38"/>
      <c r="S38"/>
      <c r="T38"/>
      <c r="U38"/>
    </row>
    <row r="39" spans="3:21" ht="30" customHeight="1" x14ac:dyDescent="0.25">
      <c r="L39"/>
      <c r="M39"/>
      <c r="N39"/>
      <c r="O39" s="182" t="s">
        <v>98</v>
      </c>
      <c r="P39" s="182"/>
      <c r="Q39" s="182"/>
      <c r="R39"/>
      <c r="S39"/>
      <c r="T39"/>
      <c r="U39"/>
    </row>
    <row r="40" spans="3:21" ht="30" customHeight="1" x14ac:dyDescent="0.25">
      <c r="L40" s="183"/>
      <c r="M40" s="183"/>
      <c r="N40" s="183"/>
      <c r="O40" s="183"/>
      <c r="P40" s="183"/>
      <c r="Q40" s="183"/>
      <c r="R40" s="183"/>
      <c r="S40" s="183"/>
      <c r="T40" s="183"/>
      <c r="U40" s="183"/>
    </row>
    <row r="41" spans="3:21" ht="30" customHeight="1" x14ac:dyDescent="0.25">
      <c r="L41" s="183"/>
      <c r="M41" s="183"/>
      <c r="N41" s="183"/>
      <c r="O41" s="183"/>
      <c r="P41" s="183"/>
      <c r="Q41" s="183"/>
      <c r="R41" s="183"/>
      <c r="S41" s="183"/>
      <c r="T41" s="183"/>
      <c r="U41" s="183"/>
    </row>
    <row r="42" spans="3:21" ht="30" customHeight="1" x14ac:dyDescent="0.25">
      <c r="L42" s="183"/>
      <c r="M42" s="183"/>
      <c r="N42" s="183"/>
      <c r="O42" s="183"/>
      <c r="P42" s="183"/>
      <c r="Q42" s="183"/>
      <c r="R42" s="183"/>
      <c r="S42" s="183"/>
      <c r="T42" s="183"/>
      <c r="U42" s="183"/>
    </row>
    <row r="43" spans="3:21" ht="30" customHeight="1" x14ac:dyDescent="0.25"/>
    <row r="44" spans="3:21" ht="30" customHeight="1" x14ac:dyDescent="0.25"/>
    <row r="45" spans="3:21" ht="30" customHeight="1" x14ac:dyDescent="0.25"/>
  </sheetData>
  <sheetProtection algorithmName="SHA-512" hashValue="9gEhmDpthQBmjyx4DxLzVqPnpSiOHeASbtEnnNqXSOv2mySq4zjrsqFe27DrOPTVr/kQGf2oAiCd5TIinYVO1Q==" saltValue="h21R/GdRPjPrvfQO7NM3bA==" spinCount="100000" sheet="1" selectLockedCells="1"/>
  <mergeCells count="30">
    <mergeCell ref="L40:U42"/>
    <mergeCell ref="M17:O17"/>
    <mergeCell ref="P17:R17"/>
    <mergeCell ref="S32:T32"/>
    <mergeCell ref="O34:Q34"/>
    <mergeCell ref="O39:Q39"/>
    <mergeCell ref="L35:U37"/>
    <mergeCell ref="N6:Q7"/>
    <mergeCell ref="A1:I1"/>
    <mergeCell ref="A2:I2"/>
    <mergeCell ref="A3:I3"/>
    <mergeCell ref="C4:D4"/>
    <mergeCell ref="G4:H4"/>
    <mergeCell ref="A6:A9"/>
    <mergeCell ref="I6:I16"/>
    <mergeCell ref="M9:R11"/>
    <mergeCell ref="M13:S13"/>
    <mergeCell ref="M15:R16"/>
    <mergeCell ref="F26:H29"/>
    <mergeCell ref="I26:I29"/>
    <mergeCell ref="I17:I24"/>
    <mergeCell ref="B18:D18"/>
    <mergeCell ref="A10:A17"/>
    <mergeCell ref="A27:A29"/>
    <mergeCell ref="A19:A26"/>
    <mergeCell ref="A30:D30"/>
    <mergeCell ref="F30:I30"/>
    <mergeCell ref="P30:Q30"/>
    <mergeCell ref="M32:N32"/>
    <mergeCell ref="O32:R32"/>
  </mergeCells>
  <conditionalFormatting sqref="C6:C17">
    <cfRule type="containsText" dxfId="36" priority="43" operator="containsText" text="TAKEN">
      <formula>NOT(ISERROR(SEARCH("TAKEN",C6)))</formula>
    </cfRule>
    <cfRule type="beginsWith" dxfId="35" priority="44" operator="beginsWith" text="Not">
      <formula>LEFT(C6,LEN("Not"))="Not"</formula>
    </cfRule>
    <cfRule type="beginsWith" dxfId="34" priority="45" operator="beginsWith" text="Eligible">
      <formula>LEFT(C6,LEN("Eligible"))="Eligible"</formula>
    </cfRule>
  </conditionalFormatting>
  <conditionalFormatting sqref="C19:C29">
    <cfRule type="containsText" dxfId="33" priority="37" operator="containsText" text="TAKEN">
      <formula>NOT(ISERROR(SEARCH("TAKEN",C19)))</formula>
    </cfRule>
    <cfRule type="beginsWith" dxfId="32" priority="38" operator="beginsWith" text="Not">
      <formula>LEFT(C19,LEN("Not"))="Not"</formula>
    </cfRule>
    <cfRule type="beginsWith" dxfId="31" priority="39" operator="beginsWith" text="Eligible">
      <formula>LEFT(C19,LEN("Eligible"))="Eligible"</formula>
    </cfRule>
  </conditionalFormatting>
  <conditionalFormatting sqref="G10:G11 G13:G25">
    <cfRule type="containsText" dxfId="30" priority="34" operator="containsText" text="TAKEN">
      <formula>NOT(ISERROR(SEARCH("TAKEN",G10)))</formula>
    </cfRule>
    <cfRule type="beginsWith" dxfId="29" priority="35" operator="beginsWith" text="Not">
      <formula>LEFT(G10,LEN("Not"))="Not"</formula>
    </cfRule>
    <cfRule type="beginsWith" dxfId="28" priority="36" operator="beginsWith" text="Eligible">
      <formula>LEFT(G10,LEN("Eligible"))="Eligible"</formula>
    </cfRule>
  </conditionalFormatting>
  <conditionalFormatting sqref="G6:G9">
    <cfRule type="containsText" dxfId="27" priority="28" operator="containsText" text="TAKEN">
      <formula>NOT(ISERROR(SEARCH("TAKEN",G6)))</formula>
    </cfRule>
    <cfRule type="beginsWith" dxfId="26" priority="29" operator="beginsWith" text="Not">
      <formula>LEFT(G6,LEN("Not"))="Not"</formula>
    </cfRule>
    <cfRule type="beginsWith" dxfId="25" priority="30" operator="beginsWith" text="Eligible">
      <formula>LEFT(G6,LEN("Eligible"))="Eligible"</formula>
    </cfRule>
  </conditionalFormatting>
  <conditionalFormatting sqref="G12">
    <cfRule type="containsText" dxfId="24" priority="25" operator="containsText" text="TAKEN">
      <formula>NOT(ISERROR(SEARCH("TAKEN",G12)))</formula>
    </cfRule>
    <cfRule type="beginsWith" dxfId="23" priority="26" operator="beginsWith" text="Not">
      <formula>LEFT(G12,LEN("Not"))="Not"</formula>
    </cfRule>
    <cfRule type="beginsWith" dxfId="22" priority="27" operator="beginsWith" text="Eligible">
      <formula>LEFT(G12,LEN("Eligible"))="Eligible"</formula>
    </cfRule>
  </conditionalFormatting>
  <conditionalFormatting sqref="L19">
    <cfRule type="containsText" dxfId="21" priority="21" operator="containsText" text="NO">
      <formula>NOT(ISERROR(SEARCH("NO",L19)))</formula>
    </cfRule>
    <cfRule type="containsText" dxfId="20" priority="22" operator="containsText" text="YES">
      <formula>NOT(ISERROR(SEARCH("YES",L19)))</formula>
    </cfRule>
  </conditionalFormatting>
  <conditionalFormatting sqref="L20">
    <cfRule type="containsText" dxfId="19" priority="19" operator="containsText" text="NO">
      <formula>NOT(ISERROR(SEARCH("NO",L20)))</formula>
    </cfRule>
    <cfRule type="containsText" dxfId="18" priority="20" operator="containsText" text="YES">
      <formula>NOT(ISERROR(SEARCH("YES",L20)))</formula>
    </cfRule>
  </conditionalFormatting>
  <conditionalFormatting sqref="L21">
    <cfRule type="containsText" dxfId="17" priority="17" operator="containsText" text="NO">
      <formula>NOT(ISERROR(SEARCH("NO",L21)))</formula>
    </cfRule>
    <cfRule type="containsText" dxfId="16" priority="18" operator="containsText" text="YES">
      <formula>NOT(ISERROR(SEARCH("YES",L21)))</formula>
    </cfRule>
  </conditionalFormatting>
  <conditionalFormatting sqref="L22">
    <cfRule type="containsText" dxfId="15" priority="15" operator="containsText" text="NO">
      <formula>NOT(ISERROR(SEARCH("NO",L22)))</formula>
    </cfRule>
    <cfRule type="containsText" dxfId="14" priority="16" operator="containsText" text="YES">
      <formula>NOT(ISERROR(SEARCH("YES",L22)))</formula>
    </cfRule>
  </conditionalFormatting>
  <conditionalFormatting sqref="L23">
    <cfRule type="containsText" dxfId="13" priority="13" operator="containsText" text="NO">
      <formula>NOT(ISERROR(SEARCH("NO",L23)))</formula>
    </cfRule>
    <cfRule type="containsText" dxfId="12" priority="14" operator="containsText" text="YES">
      <formula>NOT(ISERROR(SEARCH("YES",L23)))</formula>
    </cfRule>
  </conditionalFormatting>
  <conditionalFormatting sqref="L24">
    <cfRule type="containsText" dxfId="11" priority="11" operator="containsText" text="NO">
      <formula>NOT(ISERROR(SEARCH("NO",L24)))</formula>
    </cfRule>
    <cfRule type="containsText" dxfId="10" priority="12" operator="containsText" text="YES">
      <formula>NOT(ISERROR(SEARCH("YES",L24)))</formula>
    </cfRule>
  </conditionalFormatting>
  <conditionalFormatting sqref="L25">
    <cfRule type="containsText" dxfId="9" priority="9" operator="containsText" text="NO">
      <formula>NOT(ISERROR(SEARCH("NO",L25)))</formula>
    </cfRule>
    <cfRule type="containsText" dxfId="8" priority="10" operator="containsText" text="YES">
      <formula>NOT(ISERROR(SEARCH("YES",L25)))</formula>
    </cfRule>
  </conditionalFormatting>
  <conditionalFormatting sqref="L26">
    <cfRule type="containsText" dxfId="7" priority="7" operator="containsText" text="NO">
      <formula>NOT(ISERROR(SEARCH("NO",L26)))</formula>
    </cfRule>
    <cfRule type="containsText" dxfId="6" priority="8" operator="containsText" text="YES">
      <formula>NOT(ISERROR(SEARCH("YES",L26)))</formula>
    </cfRule>
  </conditionalFormatting>
  <conditionalFormatting sqref="L27">
    <cfRule type="containsText" dxfId="5" priority="5" operator="containsText" text="NO">
      <formula>NOT(ISERROR(SEARCH("NO",L27)))</formula>
    </cfRule>
    <cfRule type="containsText" dxfId="4" priority="6" operator="containsText" text="YES">
      <formula>NOT(ISERROR(SEARCH("YES",L27)))</formula>
    </cfRule>
  </conditionalFormatting>
  <conditionalFormatting sqref="L28">
    <cfRule type="containsText" dxfId="3" priority="3" operator="containsText" text="NO">
      <formula>NOT(ISERROR(SEARCH("NO",L28)))</formula>
    </cfRule>
    <cfRule type="containsText" dxfId="2" priority="4" operator="containsText" text="YES">
      <formula>NOT(ISERROR(SEARCH("YES",L28)))</formula>
    </cfRule>
  </conditionalFormatting>
  <conditionalFormatting sqref="L29">
    <cfRule type="containsText" dxfId="1" priority="1" operator="containsText" text="NO">
      <formula>NOT(ISERROR(SEARCH("NO",L29)))</formula>
    </cfRule>
    <cfRule type="containsText" dxfId="0" priority="2" operator="containsText" text="YES">
      <formula>NOT(ISERROR(SEARCH("YES",L29)))</formula>
    </cfRule>
  </conditionalFormatting>
  <hyperlinks>
    <hyperlink ref="N6:P6" r:id="rId1" display="FLOW CHART"/>
  </hyperlinks>
  <pageMargins left="0.2" right="0.2" top="0.25" bottom="0.25" header="0.3" footer="0.3"/>
  <pageSetup orientation="portrait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Selections!$A$1:$A$2</xm:f>
          </x14:formula1>
          <xm:sqref>L19:L29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8" sqref="E18"/>
    </sheetView>
  </sheetViews>
  <sheetFormatPr defaultRowHeight="15" x14ac:dyDescent="0.25"/>
  <cols>
    <col min="1" max="2" width="8.85546875" style="1"/>
  </cols>
  <sheetData>
    <row r="1" spans="1:4" x14ac:dyDescent="0.25">
      <c r="A1" s="3" t="s">
        <v>0</v>
      </c>
    </row>
    <row r="2" spans="1:4" x14ac:dyDescent="0.25">
      <c r="A2" s="2" t="s">
        <v>1</v>
      </c>
      <c r="B2" s="1" t="s">
        <v>91</v>
      </c>
      <c r="C2" s="1" t="s">
        <v>91</v>
      </c>
      <c r="D2" t="s">
        <v>2</v>
      </c>
    </row>
    <row r="3" spans="1:4" x14ac:dyDescent="0.25">
      <c r="B3" s="1" t="s">
        <v>92</v>
      </c>
      <c r="C3" s="1" t="s">
        <v>92</v>
      </c>
      <c r="D3" t="s">
        <v>3</v>
      </c>
    </row>
    <row r="4" spans="1:4" x14ac:dyDescent="0.25">
      <c r="B4" s="1" t="s">
        <v>93</v>
      </c>
      <c r="C4" s="1" t="s">
        <v>93</v>
      </c>
      <c r="D4" t="s">
        <v>4</v>
      </c>
    </row>
    <row r="5" spans="1:4" x14ac:dyDescent="0.25">
      <c r="B5" s="1" t="s">
        <v>94</v>
      </c>
      <c r="C5" s="1" t="s">
        <v>95</v>
      </c>
      <c r="D5" t="s">
        <v>5</v>
      </c>
    </row>
    <row r="6" spans="1:4" x14ac:dyDescent="0.25">
      <c r="B6" s="1" t="s">
        <v>95</v>
      </c>
      <c r="C6" s="1" t="s">
        <v>99</v>
      </c>
    </row>
    <row r="7" spans="1:4" x14ac:dyDescent="0.25">
      <c r="B7" s="1" t="s">
        <v>99</v>
      </c>
    </row>
  </sheetData>
  <sheetProtection algorithmName="SHA-512" hashValue="uNKD9dcI5mrKQrQDTdzHhXS69uut0jntCV6DL6VWpk/pdahrtcWGuXjk+dL1NZnrv15eCtNxibSHIz1nJpuqXQ==" saltValue="CLDTTfFBHxPO1MFHaCmra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Drafting</vt:lpstr>
      <vt:lpstr>Advising Sheet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2023-05-30T14:49:57Z</dcterms:modified>
</cp:coreProperties>
</file>